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部门单位基本信息表14" sheetId="19" r:id="rId19"/>
    <sheet name="重点领域项目名单15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<sst xmlns="http://schemas.openxmlformats.org/spreadsheetml/2006/main" count="1037" uniqueCount="426">
  <si>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</si>
  <si>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</si>
  <si>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</si>
  <si>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</si>
  <si>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</si>
  <si>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</si>
  <si>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</si>
  <si>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</si>
  <si>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</si>
  <si>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</si>
  <si>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</si>
  <si>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</si>
  <si>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</si>
  <si>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</si>
  <si>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</si>
  <si>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</si>
  <si>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</si>
  <si>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</si>
  <si>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</si>
  <si>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</si>
  <si>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</si>
  <si>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</si>
  <si>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</si>
  <si>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</si>
  <si>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</si>
  <si>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</si>
  <si>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</si>
  <si>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</si>
  <si>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</si>
  <si>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</si>
  <si>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</si>
  <si>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</si>
  <si>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</si>
  <si>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</si>
  <si>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</si>
  <si>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</si>
  <si>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</si>
  <si>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</si>
  <si>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</si>
  <si>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</si>
  <si>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</si>
  <si>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</si>
  <si>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</si>
  <si>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</si>
  <si>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</si>
  <si>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</si>
  <si>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</si>
  <si>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</si>
  <si>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</si>
  <si>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</si>
  <si>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</si>
  <si>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</si>
  <si>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</si>
  <si>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</si>
  <si>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</si>
  <si>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</si>
  <si>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</si>
  <si>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</si>
  <si>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</si>
  <si>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</si>
  <si>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</si>
  <si>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</si>
  <si>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</si>
  <si>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</si>
  <si>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</si>
  <si>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</si>
  <si>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</si>
  <si>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</si>
  <si>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</si>
  <si>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</si>
  <si>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</si>
  <si>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</si>
  <si>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维西傈僳族自治县保和镇第二完全小学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</si>
  <si>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</si>
  <si>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</si>
  <si>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</si>
  <si>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</si>
  <si>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</si>
  <si>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</si>
  <si>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</si>
  <si>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</si>
  <si>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</si>
  <si>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</si>
  <si>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</si>
  <si>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</si>
  <si>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</si>
  <si>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</si>
  <si>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</si>
  <si>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</si>
  <si>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2050201</t>
  </si>
  <si>
    <t>2050202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</si>
  <si>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</si>
  <si>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</si>
  <si>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</si>
  <si>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</si>
  <si>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</si>
  <si>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</si>
  <si>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</si>
  <si>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</si>
  <si>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</si>
  <si>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</si>
  <si>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</si>
  <si>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</si>
  <si>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</si>
  <si>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</si>
  <si>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</si>
  <si>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</si>
  <si>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</si>
  <si>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</si>
  <si>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</si>
  <si>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</si>
  <si>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</si>
  <si>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</si>
  <si>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</si>
  <si>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</si>
  <si>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</si>
  <si>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</si>
  <si>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</si>
  <si>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</si>
  <si>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</si>
  <si>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</si>
  <si>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</si>
  <si>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</si>
  <si>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</si>
  <si>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</si>
  <si>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</si>
  <si>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</si>
  <si>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</si>
  <si>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</si>
  <si>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</si>
  <si>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</si>
  <si>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</si>
  <si>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</si>
  <si>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</si>
  <si>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</si>
  <si>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</si>
  <si>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</si>
  <si>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</si>
  <si>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</si>
  <si>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</si>
  <si>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</si>
  <si>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</si>
  <si>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</si>
  <si>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</si>
  <si>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</si>
  <si>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</si>
  <si>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</si>
  <si>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</si>
  <si>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</si>
  <si>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</si>
  <si>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</si>
  <si>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</si>
  <si>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</si>
  <si>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</si>
  <si>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</si>
  <si>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</si>
  <si>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</si>
  <si>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</si>
  <si>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</si>
  <si>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普通教育</t>
  </si>
  <si>
    <t>学前教育</t>
  </si>
  <si>
    <t>小学教育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</si>
  <si>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</si>
  <si>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</si>
  <si>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</si>
  <si>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</si>
  <si>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</si>
  <si>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</si>
  <si>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</si>
  <si>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</si>
  <si>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</si>
  <si>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</si>
  <si>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</si>
  <si>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</si>
  <si>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</si>
  <si>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</si>
  <si>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</si>
  <si>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</si>
  <si>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</si>
  <si>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</si>
  <si>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</si>
  <si>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</si>
  <si>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</si>
  <si>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</si>
  <si>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</si>
  <si>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</si>
  <si>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</si>
  <si>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</si>
  <si>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</si>
  <si>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</si>
  <si>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</si>
  <si>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</si>
  <si>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</si>
  <si>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</si>
  <si>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</si>
  <si>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</si>
  <si>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</si>
  <si>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</si>
  <si>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533423210000000019029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</si>
  <si>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</si>
  <si>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</si>
  <si>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</si>
  <si>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</si>
  <si>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</si>
  <si>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</si>
  <si>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</si>
  <si>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533423231100001507835</t>
  </si>
  <si>
    <t>事业人员基础绩效</t>
  </si>
  <si>
    <t>533423210000000019030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</si>
  <si>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</si>
  <si>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</si>
  <si>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</si>
  <si>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</si>
  <si>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</si>
  <si>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</si>
  <si>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</si>
  <si>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</si>
  <si>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</si>
  <si>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533423210000000019031</t>
  </si>
  <si>
    <t>30113</t>
  </si>
  <si>
    <t>533423210000000019035</t>
  </si>
  <si>
    <t>一般公用经费</t>
  </si>
  <si>
    <t>30206</t>
  </si>
  <si>
    <t>电费</t>
  </si>
  <si>
    <t>30205</t>
  </si>
  <si>
    <t>水费</t>
  </si>
  <si>
    <t>30216</t>
  </si>
  <si>
    <t>培训费</t>
  </si>
  <si>
    <t>533423221100000275131</t>
  </si>
  <si>
    <t>30217</t>
  </si>
  <si>
    <t>30201</t>
  </si>
  <si>
    <t>办公费</t>
  </si>
  <si>
    <t>533423210000000019034</t>
  </si>
  <si>
    <t>工会经费</t>
  </si>
  <si>
    <t>30228</t>
  </si>
  <si>
    <t>533423241100002197648</t>
  </si>
  <si>
    <t>体检费</t>
  </si>
  <si>
    <t>预算05-1表</t>
  </si>
  <si>
    <t>2026年部门项目支出预算表</t>
  </si>
  <si>
    <t>项目分类</t>
  </si>
  <si>
    <t>项目单位</t>
  </si>
  <si>
    <t>功能科目名称</t>
  </si>
  <si>
    <t>本年拨款</t>
  </si>
  <si>
    <t>其中：本次下达</t>
  </si>
  <si>
    <t>班主任津贴资金</t>
  </si>
  <si>
    <t>民生类</t>
  </si>
  <si>
    <t>533423261100004890541</t>
  </si>
  <si>
    <t>30305</t>
  </si>
  <si>
    <t>生活补助</t>
  </si>
  <si>
    <t>艰苦边远地区小学、幼儿园教师生活补助资金</t>
  </si>
  <si>
    <t>533423261100004890865</t>
  </si>
  <si>
    <t>教师节活动经费</t>
  </si>
  <si>
    <t>事业发展类</t>
  </si>
  <si>
    <t>533423251100003556649</t>
  </si>
  <si>
    <t>遗属补助资金</t>
  </si>
  <si>
    <t>533423261100004889648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</si>
  <si>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</si>
  <si>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</si>
  <si>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</si>
  <si>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</si>
  <si>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</si>
  <si>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</si>
  <si>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</si>
  <si>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</si>
  <si>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</si>
  <si>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</si>
  <si>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</si>
  <si>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</si>
  <si>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我校学前教育班级数21个班，小学教育44个班，合计30个班级，每班班主任津贴每年1000元，共计65000元。</t>
  </si>
  <si>
    <t>产出指标</t>
  </si>
  <si>
    <t>数量指标</t>
  </si>
  <si>
    <t>班级数小学</t>
  </si>
  <si>
    <t>=</t>
  </si>
  <si>
    <t>44</t>
  </si>
  <si>
    <t>班</t>
  </si>
  <si>
    <t>定量指标</t>
  </si>
  <si>
    <t>班级数学前</t>
  </si>
  <si>
    <t>21</t>
  </si>
  <si>
    <t>时效指标</t>
  </si>
  <si>
    <t>发放及时率</t>
  </si>
  <si>
    <t>&gt;=</t>
  </si>
  <si>
    <t>98</t>
  </si>
  <si>
    <t>%</t>
  </si>
  <si>
    <t>定性指标</t>
  </si>
  <si>
    <t>效益指标</t>
  </si>
  <si>
    <t>社会效益</t>
  </si>
  <si>
    <t>政策知晓率</t>
  </si>
  <si>
    <t>满意度指标</t>
  </si>
  <si>
    <t>服务对象满意度</t>
  </si>
  <si>
    <t>学校满意度</t>
  </si>
  <si>
    <t>教师满意度</t>
  </si>
  <si>
    <t>做好本部门人员、公用经费保障，按规定落实干部职工及职工遗属各项待遇，支持部门正常履职。</t>
  </si>
  <si>
    <t>享受人数</t>
  </si>
  <si>
    <t>25</t>
  </si>
  <si>
    <t>人</t>
  </si>
  <si>
    <t>部门运转</t>
  </si>
  <si>
    <t>正常运转</t>
  </si>
  <si>
    <t>补助对象满意度</t>
  </si>
  <si>
    <t>社会满意度</t>
  </si>
  <si>
    <t>乡村教师生活补贴为500元、600元每人每月，我校学前教育7人*500元*10个月=35000元；小学教育102人*500元*10个月=510000元，小学教育22人*600元*10个月=132000元共计677000元。</t>
  </si>
  <si>
    <t>享受补贴人数</t>
  </si>
  <si>
    <t>131</t>
  </si>
  <si>
    <t>质量指标</t>
  </si>
  <si>
    <t>获补对象准确率</t>
  </si>
  <si>
    <t>2026年教师慰问金</t>
  </si>
  <si>
    <t>按教师人数填列</t>
  </si>
  <si>
    <t>资金下达情况</t>
  </si>
  <si>
    <t>资金到位情况</t>
  </si>
  <si>
    <t>经济效益</t>
  </si>
  <si>
    <t>97</t>
  </si>
  <si>
    <t>所产生经济效益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</si>
  <si>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</si>
  <si>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</si>
  <si>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</si>
  <si>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</si>
  <si>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</si>
  <si>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备注：本单位2026年不存在部门政府性基金预算支出预算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</si>
  <si>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</si>
  <si>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</si>
  <si>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</si>
  <si>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</si>
  <si>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</si>
  <si>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</si>
  <si>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</si>
  <si>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</si>
  <si>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</si>
  <si>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</si>
  <si>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</si>
  <si>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A4纸采购</t>
  </si>
  <si>
    <t>A05040101 复印纸</t>
  </si>
  <si>
    <t>件</t>
  </si>
  <si>
    <t>预算08表</t>
  </si>
  <si>
    <t>2026年部门政府购买服务预算表</t>
  </si>
  <si>
    <t>政府购买服务项目</t>
  </si>
  <si>
    <t>政府购买服务目录</t>
  </si>
  <si>
    <t>备注：本单位2026年不存在部门政府购买服务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</si>
  <si>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</si>
  <si>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</si>
  <si>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</si>
  <si>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</si>
  <si>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</si>
  <si>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</si>
  <si>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</si>
  <si>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</si>
  <si>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</si>
  <si>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备注：本单位2026年不存在对下转移支付预算</t>
  </si>
  <si>
    <t>预算09-2表</t>
  </si>
  <si>
    <t>2026年对下转移支付绩效目标表</t>
  </si>
  <si>
    <t/>
  </si>
  <si>
    <t>备注：本单位2026年不存在对下转移支付绩效目标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</si>
  <si>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</si>
  <si>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</si>
  <si>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</si>
  <si>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</si>
  <si>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</si>
  <si>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</si>
  <si>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</si>
  <si>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</si>
  <si>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</si>
  <si>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备注：本单位2026年不存在新增资产配置</t>
  </si>
  <si>
    <t>预算11表</t>
  </si>
  <si>
    <t>2026年上级补助项目支出预算表</t>
  </si>
  <si>
    <t>上级补助</t>
  </si>
  <si>
    <t>备注：本单位2026年不存在上级补助项目支出预算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</si>
  <si>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</si>
  <si>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</si>
  <si>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</si>
  <si>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</si>
  <si>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</si>
  <si>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</si>
  <si>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</si>
  <si>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</si>
  <si>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</si>
  <si>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以上资金属于2026年预算资金，预计在年末前完成使用。2027年至2028年资金还未下达。所以未做相应规划。</t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</si>
  <si>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</si>
  <si>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</si>
  <si>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</si>
  <si>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</si>
  <si>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</si>
  <si>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</si>
  <si>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</si>
  <si>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</si>
  <si>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（2026-2028年期间）</t>
  </si>
  <si>
    <t>根据部门职责，中长期规划，各级党委，各级政府要求归纳</t>
  </si>
  <si>
    <t>部门年度目标</t>
  </si>
  <si>
    <t>预算年度（2026年）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</si>
  <si>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</si>
  <si>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</si>
  <si>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</si>
  <si>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</si>
  <si>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</si>
  <si>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</si>
  <si>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</si>
  <si>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</si>
  <si>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</si>
  <si>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</si>
  <si>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</si>
  <si>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</si>
  <si>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</si>
  <si>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</si>
  <si>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预算14表</t>
  </si>
  <si>
    <t>部门单位基本信息表</t>
  </si>
  <si>
    <t>单位：人、辆</t>
  </si>
  <si>
    <t>单位性质</t>
  </si>
  <si>
    <t>财政供给政策</t>
  </si>
  <si>
    <t>定编人员数</t>
  </si>
  <si>
    <t>在职实有人数</t>
  </si>
  <si>
    <t>人员编制数</t>
  </si>
  <si>
    <t>离退休人数</t>
  </si>
  <si>
    <t>其他人员</t>
  </si>
  <si>
    <t>车辆</t>
  </si>
  <si>
    <t>财政全供养</t>
  </si>
  <si>
    <t>财政部分供养实有人数</t>
  </si>
  <si>
    <t>离休</t>
  </si>
  <si>
    <t>退休</t>
  </si>
  <si>
    <t>编制数</t>
  </si>
  <si>
    <t>实有数</t>
  </si>
  <si>
    <t>行政</t>
  </si>
  <si>
    <t>事业</t>
  </si>
  <si>
    <t>事业编制数[工勤]</t>
  </si>
  <si>
    <t>提前退休</t>
  </si>
  <si>
    <t>**</t>
  </si>
  <si>
    <t>教育</t>
  </si>
  <si>
    <t>一级预算单位</t>
  </si>
  <si>
    <t>部门预算重点领域项目名单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</si>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</sst>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50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sz val="14"/>
      <color rgb="FF000000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3" borderId="18" applyNumberFormat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176" fontId="49" fillId="0" borderId="1">
      <alignment horizontal="right" vertical="center"/>
    </xf>
    <xf numFmtId="49" fontId="49" fillId="0" borderId="1">
      <alignment horizontal="left" vertical="center" wrapText="1"/>
    </xf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180" fontId="49" fillId="0" borderId="1">
      <alignment horizontal="right" vertical="center"/>
    </xf>
  </cellStyleXfs>
  <cellXfs count="326">
    <xf numFmtId="0" fontId="0" fillId="0" borderId="0" xfId="0" applyBorder="1" applyAlignment="1" applyProtection="1">
      <alignment vertical="center"/>
    </xf>
    <xf numFmtId="0" fontId="1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left" vertical="center"/>
    </xf>
    <xf numFmtId="0" fontId="9" fillId="2" borderId="7" xfId="0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left" vertical="center" wrapText="1"/>
    </xf>
    <xf numFmtId="49" fontId="6" fillId="0" borderId="7" xfId="0" applyNumberFormat="1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/>
    </xf>
    <xf numFmtId="49" fontId="6" fillId="0" borderId="11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49" fontId="10" fillId="0" borderId="0" xfId="0" applyNumberFormat="1" applyFont="1" applyAlignment="1" applyProtection="1"/>
    <xf numFmtId="0" fontId="10" fillId="0" borderId="0" xfId="0" applyFont="1" applyAlignment="1" applyProtection="1"/>
    <xf numFmtId="0" fontId="10" fillId="0" borderId="0" xfId="0" applyFont="1" applyAlignment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/>
    <xf numFmtId="0" fontId="10" fillId="0" borderId="0" xfId="0" applyFont="1" applyAlignment="1">
      <alignment horizontal="right"/>
      <protection locked="0"/>
    </xf>
    <xf numFmtId="0" fontId="13" fillId="0" borderId="5" xfId="0" applyFont="1" applyBorder="1" applyAlignment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8" xfId="0" applyFont="1" applyBorder="1" applyAlignment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3" xfId="0" applyFont="1" applyBorder="1" applyAlignment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  <protection locked="0"/>
    </xf>
    <xf numFmtId="4" fontId="6" fillId="0" borderId="1" xfId="0" applyNumberFormat="1" applyFont="1" applyBorder="1" applyAlignment="1">
      <alignment horizontal="right" vertical="center" wrapText="1"/>
      <protection locked="0"/>
    </xf>
    <xf numFmtId="49" fontId="2" fillId="0" borderId="1" xfId="50" applyFont="1">
      <alignment horizontal="left" vertical="center" wrapText="1"/>
    </xf>
    <xf numFmtId="0" fontId="2" fillId="0" borderId="11" xfId="0" applyFont="1" applyBorder="1" applyAlignment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</xf>
    <xf numFmtId="0" fontId="14" fillId="0" borderId="6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6" fillId="0" borderId="1" xfId="0" applyFont="1" applyBorder="1" applyAlignment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  <protection locked="0"/>
    </xf>
    <xf numFmtId="0" fontId="6" fillId="0" borderId="6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4" fillId="0" borderId="0" xfId="0" applyFont="1" applyAlignment="1" applyProtection="1">
      <alignment vertical="center"/>
    </xf>
    <xf numFmtId="0" fontId="13" fillId="0" borderId="1" xfId="0" applyFont="1" applyBorder="1" applyAlignment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  <protection locked="0"/>
    </xf>
    <xf numFmtId="0" fontId="6" fillId="0" borderId="0" xfId="0" applyFont="1" applyAlignment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</xf>
    <xf numFmtId="0" fontId="2" fillId="0" borderId="0" xfId="0" applyFont="1" applyAlignment="1">
      <alignment horizontal="right" vertical="center"/>
      <protection locked="0"/>
    </xf>
    <xf numFmtId="0" fontId="12" fillId="0" borderId="0" xfId="0" applyFont="1" applyAlignment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right" wrapText="1"/>
    </xf>
    <xf numFmtId="0" fontId="14" fillId="0" borderId="0" xfId="0" applyFont="1" applyAlignment="1">
      <alignment horizontal="right"/>
      <protection locked="0"/>
    </xf>
    <xf numFmtId="0" fontId="13" fillId="0" borderId="7" xfId="0" applyFont="1" applyBorder="1" applyAlignment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  <protection locked="0"/>
    </xf>
    <xf numFmtId="4" fontId="2" fillId="0" borderId="6" xfId="0" applyNumberFormat="1" applyFont="1" applyBorder="1" applyAlignment="1">
      <alignment horizontal="right" vertical="center"/>
      <protection locked="0"/>
    </xf>
    <xf numFmtId="0" fontId="10" fillId="0" borderId="0" xfId="0" applyFont="1" applyAlignment="1" applyProtection="1">
      <alignment wrapText="1"/>
    </xf>
    <xf numFmtId="0" fontId="10" fillId="0" borderId="0" xfId="0" applyFont="1" applyAlignment="1">
      <protection locked="0"/>
    </xf>
    <xf numFmtId="0" fontId="2" fillId="0" borderId="0" xfId="0" applyFont="1" applyAlignment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>
      <protection locked="0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4" xfId="0" applyFont="1" applyBorder="1" applyAlignment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  <protection locked="0"/>
    </xf>
    <xf numFmtId="3" fontId="13" fillId="0" borderId="3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4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10" xfId="0" applyFont="1" applyBorder="1" applyAlignment="1">
      <alignment horizontal="left" vertical="center"/>
      <protection locked="0"/>
    </xf>
    <xf numFmtId="0" fontId="14" fillId="0" borderId="0" xfId="0" applyFont="1" applyAlignment="1" applyProtection="1">
      <alignment wrapText="1"/>
    </xf>
    <xf numFmtId="0" fontId="6" fillId="0" borderId="0" xfId="0" applyFont="1" applyAlignment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</xf>
    <xf numFmtId="0" fontId="6" fillId="0" borderId="0" xfId="0" applyFont="1" applyAlignment="1">
      <alignment horizontal="right"/>
      <protection locked="0"/>
    </xf>
    <xf numFmtId="0" fontId="6" fillId="0" borderId="0" xfId="0" applyFont="1" applyAlignment="1">
      <alignment horizontal="right" wrapText="1"/>
      <protection locked="0"/>
    </xf>
    <xf numFmtId="0" fontId="6" fillId="0" borderId="0" xfId="0" applyFont="1" applyAlignment="1" applyProtection="1">
      <alignment horizontal="right" wrapText="1"/>
    </xf>
    <xf numFmtId="0" fontId="13" fillId="0" borderId="7" xfId="0" applyFont="1" applyBorder="1" applyAlignment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0" xfId="0" applyFont="1" applyBorder="1" applyAlignment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  <protection locked="0"/>
    </xf>
    <xf numFmtId="4" fontId="6" fillId="0" borderId="1" xfId="0" applyNumberFormat="1" applyFont="1" applyBorder="1" applyAlignment="1">
      <alignment horizontal="right" vertical="center"/>
      <protection locked="0"/>
    </xf>
    <xf numFmtId="0" fontId="13" fillId="0" borderId="4" xfId="0" applyFont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/>
      <protection locked="0"/>
    </xf>
    <xf numFmtId="0" fontId="6" fillId="0" borderId="4" xfId="0" applyFont="1" applyBorder="1" applyAlignment="1" applyProtection="1">
      <alignment horizontal="right" vertical="center"/>
    </xf>
    <xf numFmtId="0" fontId="16" fillId="0" borderId="14" xfId="0" applyFont="1" applyBorder="1" applyAlignment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right"/>
    </xf>
    <xf numFmtId="0" fontId="17" fillId="0" borderId="0" xfId="0" applyFont="1" applyAlignment="1">
      <alignment horizontal="right"/>
      <protection locked="0"/>
    </xf>
    <xf numFmtId="49" fontId="17" fillId="0" borderId="0" xfId="0" applyNumberFormat="1" applyFont="1" applyAlignment="1">
      <protection locked="0"/>
    </xf>
    <xf numFmtId="0" fontId="10" fillId="0" borderId="0" xfId="0" applyFont="1" applyAlignment="1" applyProtection="1">
      <alignment horizontal="right"/>
    </xf>
    <xf numFmtId="0" fontId="11" fillId="0" borderId="0" xfId="0" applyFont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  <protection locked="0"/>
    </xf>
    <xf numFmtId="0" fontId="18" fillId="0" borderId="0" xfId="0" applyFont="1" applyAlignment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  <protection locked="0"/>
    </xf>
    <xf numFmtId="49" fontId="13" fillId="0" borderId="12" xfId="0" applyNumberFormat="1" applyFont="1" applyBorder="1" applyAlignment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  <protection locked="0"/>
    </xf>
    <xf numFmtId="49" fontId="13" fillId="0" borderId="4" xfId="0" applyNumberFormat="1" applyFont="1" applyBorder="1" applyAlignment="1">
      <alignment horizontal="center" vertical="center" wrapText="1"/>
      <protection locked="0"/>
    </xf>
    <xf numFmtId="49" fontId="13" fillId="0" borderId="4" xfId="0" applyNumberFormat="1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  <protection locked="0"/>
    </xf>
    <xf numFmtId="4" fontId="6" fillId="0" borderId="4" xfId="0" applyNumberFormat="1" applyFont="1" applyBorder="1" applyAlignment="1">
      <alignment horizontal="right" vertical="center" wrapText="1"/>
      <protection locked="0"/>
    </xf>
    <xf numFmtId="0" fontId="14" fillId="0" borderId="6" xfId="0" applyFont="1" applyBorder="1" applyAlignment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  <protection locked="0"/>
    </xf>
    <xf numFmtId="4" fontId="6" fillId="0" borderId="4" xfId="0" applyNumberFormat="1" applyFont="1" applyBorder="1" applyAlignment="1" applyProtection="1">
      <alignment horizontal="right" vertical="center"/>
    </xf>
    <xf numFmtId="4" fontId="6" fillId="0" borderId="4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vertical="center"/>
    </xf>
    <xf numFmtId="0" fontId="2" fillId="0" borderId="1" xfId="0" applyFont="1" applyBorder="1">
      <alignment vertical="top"/>
      <protection locked="0"/>
    </xf>
    <xf numFmtId="0" fontId="14" fillId="0" borderId="0" xfId="0" applyFont="1" applyProtection="1">
      <alignment vertical="top"/>
    </xf>
    <xf numFmtId="3" fontId="14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13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9" xfId="0" applyFont="1" applyBorder="1" applyAlignment="1">
      <alignment horizontal="center" vertical="center" wrapText="1"/>
      <protection locked="0"/>
    </xf>
    <xf numFmtId="176" fontId="2" fillId="0" borderId="1" xfId="51" applyFont="1">
      <alignment horizontal="right" vertical="center"/>
    </xf>
    <xf numFmtId="4" fontId="6" fillId="0" borderId="1" xfId="0" applyNumberFormat="1" applyFont="1" applyBorder="1" applyAlignment="1" applyProtection="1">
      <alignment horizontal="right" vertical="center" wrapText="1"/>
    </xf>
    <xf numFmtId="0" fontId="13" fillId="0" borderId="8" xfId="0" applyFont="1" applyBorder="1" applyAlignment="1">
      <alignment horizontal="center" vertical="center"/>
      <protection locked="0"/>
    </xf>
    <xf numFmtId="0" fontId="14" fillId="0" borderId="0" xfId="0" applyFont="1">
      <alignment vertical="top"/>
      <protection locked="0"/>
    </xf>
    <xf numFmtId="49" fontId="10" fillId="0" borderId="0" xfId="0" applyNumberFormat="1" applyFont="1" applyAlignment="1">
      <protection locked="0"/>
    </xf>
    <xf numFmtId="0" fontId="11" fillId="0" borderId="0" xfId="0" applyFont="1" applyAlignment="1">
      <alignment horizontal="center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13" fillId="0" borderId="6" xfId="0" applyFont="1" applyBorder="1" applyAlignment="1">
      <alignment horizontal="center" vertical="center"/>
      <protection locked="0"/>
    </xf>
    <xf numFmtId="3" fontId="14" fillId="0" borderId="1" xfId="0" applyNumberFormat="1" applyFont="1" applyBorder="1" applyAlignment="1">
      <alignment horizontal="center" vertical="center"/>
      <protection locked="0"/>
    </xf>
    <xf numFmtId="0" fontId="2" fillId="0" borderId="7" xfId="0" applyFont="1" applyBorder="1" applyAlignment="1">
      <alignment horizontal="left" vertical="center"/>
      <protection locked="0"/>
    </xf>
    <xf numFmtId="0" fontId="2" fillId="0" borderId="2" xfId="0" applyFont="1" applyBorder="1" applyAlignment="1">
      <alignment horizontal="left" vertical="center"/>
      <protection locked="0"/>
    </xf>
    <xf numFmtId="0" fontId="13" fillId="0" borderId="2" xfId="0" applyFont="1" applyBorder="1" applyAlignment="1">
      <alignment horizontal="center" vertical="center"/>
      <protection locked="0"/>
    </xf>
    <xf numFmtId="0" fontId="13" fillId="0" borderId="6" xfId="0" applyFont="1" applyBorder="1" applyAlignment="1">
      <alignment horizontal="center" vertical="center" wrapText="1"/>
      <protection locked="0"/>
    </xf>
    <xf numFmtId="0" fontId="14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 wrapText="1"/>
    </xf>
    <xf numFmtId="0" fontId="19" fillId="0" borderId="0" xfId="0" applyFont="1" applyAlignment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49" fontId="14" fillId="0" borderId="0" xfId="0" applyNumberFormat="1" applyFont="1" applyAlignment="1" applyProtection="1"/>
    <xf numFmtId="49" fontId="13" fillId="0" borderId="6" xfId="0" applyNumberFormat="1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left" vertical="center" wrapText="1" indent="2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14" fillId="0" borderId="6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  <protection locked="0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4" fontId="6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>
      <alignment horizontal="left" vertical="center"/>
      <protection locked="0"/>
    </xf>
    <xf numFmtId="0" fontId="6" fillId="0" borderId="1" xfId="0" applyFont="1" applyBorder="1" applyAlignment="1">
      <alignment vertical="center"/>
      <protection locked="0"/>
    </xf>
    <xf numFmtId="0" fontId="6" fillId="0" borderId="1" xfId="0" applyFont="1" applyBorder="1" applyAlignment="1">
      <alignment horizontal="left" vertical="center"/>
      <protection locked="0"/>
    </xf>
    <xf numFmtId="4" fontId="6" fillId="0" borderId="1" xfId="0" applyNumberFormat="1" applyFont="1" applyBorder="1" applyAlignment="1">
      <alignment vertical="center"/>
      <protection locked="0"/>
    </xf>
    <xf numFmtId="0" fontId="9" fillId="0" borderId="1" xfId="0" applyFont="1" applyBorder="1" applyAlignment="1">
      <alignment vertical="center"/>
      <protection locked="0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  <protection locked="0"/>
    </xf>
    <xf numFmtId="4" fontId="9" fillId="0" borderId="1" xfId="0" applyNumberFormat="1" applyFont="1" applyBorder="1" applyAlignment="1" applyProtection="1">
      <alignment vertical="center"/>
    </xf>
    <xf numFmtId="0" fontId="24" fillId="0" borderId="0" xfId="0" applyFont="1" applyProtection="1">
      <alignment vertical="top"/>
    </xf>
    <xf numFmtId="0" fontId="25" fillId="0" borderId="0" xfId="0" applyFont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26" fillId="0" borderId="0" xfId="0" applyFont="1" applyAlignment="1" applyProtection="1"/>
    <xf numFmtId="0" fontId="27" fillId="0" borderId="0" xfId="0" applyFont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4" fontId="6" fillId="0" borderId="4" xfId="0" applyNumberFormat="1" applyFont="1" applyBorder="1" applyAlignment="1" applyProtection="1">
      <alignment vertical="center"/>
    </xf>
    <xf numFmtId="4" fontId="6" fillId="0" borderId="4" xfId="0" applyNumberFormat="1" applyFont="1" applyBorder="1" applyAlignment="1">
      <alignment vertical="center"/>
      <protection locked="0"/>
    </xf>
    <xf numFmtId="0" fontId="6" fillId="0" borderId="4" xfId="0" applyFont="1" applyBorder="1" applyAlignment="1" applyProtection="1">
      <alignment vertical="center"/>
    </xf>
    <xf numFmtId="0" fontId="27" fillId="0" borderId="0" xfId="0" applyFont="1" applyAlignment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top"/>
    </xf>
    <xf numFmtId="0" fontId="29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4" fontId="6" fillId="0" borderId="9" xfId="0" applyNumberFormat="1" applyFont="1" applyBorder="1" applyAlignment="1">
      <alignment horizontal="right" vertical="center"/>
      <protection locked="0"/>
    </xf>
    <xf numFmtId="0" fontId="6" fillId="0" borderId="3" xfId="0" applyFont="1" applyBorder="1" applyAlignment="1">
      <alignment horizontal="left" vertical="center"/>
      <protection locked="0"/>
    </xf>
    <xf numFmtId="0" fontId="6" fillId="0" borderId="9" xfId="0" applyFont="1" applyBorder="1" applyAlignment="1">
      <alignment horizontal="right" vertical="center"/>
      <protection locked="0"/>
    </xf>
    <xf numFmtId="0" fontId="14" fillId="0" borderId="1" xfId="0" applyFont="1" applyBorder="1" applyAlignment="1" applyProtection="1"/>
    <xf numFmtId="0" fontId="9" fillId="0" borderId="3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right" vertical="center"/>
    </xf>
    <xf numFmtId="4" fontId="9" fillId="0" borderId="9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right" vertical="center"/>
    </xf>
    <xf numFmtId="0" fontId="9" fillId="0" borderId="3" xfId="0" applyFont="1" applyBorder="1" applyAlignment="1">
      <alignment horizontal="center" vertical="center"/>
      <protection locked="0"/>
    </xf>
    <xf numFmtId="4" fontId="9" fillId="0" borderId="9" xfId="0" applyNumberFormat="1" applyFont="1" applyBorder="1" applyAlignment="1">
      <alignment horizontal="right" vertical="center"/>
      <protection locked="0"/>
    </xf>
    <xf numFmtId="4" fontId="9" fillId="0" borderId="1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E38"/>
  <sheetViews>
    <sheetView showZeros="0" workbookViewId="0">
      <selection activeCell="F9" sqref="F9"/>
    </sheetView>
  </sheetViews>
  <sheetFormatPr defaultColWidth="10.7083333333333" defaultRowHeight="12" customHeight="1" outlineLevelCol="4"/>
  <cols>
    <col min="1" max="1" width="37.1416666666667" customWidth="1"/>
    <col min="2" max="2" width="41.575" customWidth="1"/>
    <col min="3" max="3" width="42.7083333333333" customWidth="1"/>
    <col min="4" max="4" width="39.575" customWidth="1"/>
    <col min="5" max="5" width="18.75" customWidth="1"/>
  </cols>
  <sheetData>
    <row r="1" ht="19.5" customHeight="1" spans="4:4">
      <c r="D1" s="194" t="s">
        <v>0</v>
      </c>
    </row>
    <row r="2" ht="36" customHeight="1" spans="1:4">
      <c r="A2" s="86" t="s">
        <v>1</v>
      </c>
      <c r="B2" s="311"/>
      <c r="C2" s="311"/>
      <c r="D2" s="311"/>
    </row>
    <row r="3" ht="24" customHeight="1" spans="1:4">
      <c r="A3" s="123" t="str">
        <f>"单位名称："&amp;"维西傈僳族自治县保和镇第二完全小学"</f>
        <v>单位名称：维西傈僳族自治县保和镇第二完全小学</v>
      </c>
      <c r="B3" s="312"/>
      <c r="C3" s="312"/>
      <c r="D3" s="121" t="s">
        <v>2</v>
      </c>
    </row>
    <row r="4" ht="19.5" customHeight="1" spans="1:4">
      <c r="A4" s="94" t="s">
        <v>3</v>
      </c>
      <c r="B4" s="96"/>
      <c r="C4" s="94" t="s">
        <v>4</v>
      </c>
      <c r="D4" s="96"/>
    </row>
    <row r="5" ht="19.5" customHeight="1" spans="1:4">
      <c r="A5" s="112" t="s">
        <v>5</v>
      </c>
      <c r="B5" s="112" t="s">
        <v>6</v>
      </c>
      <c r="C5" s="112" t="s">
        <v>7</v>
      </c>
      <c r="D5" s="112" t="s">
        <v>6</v>
      </c>
    </row>
    <row r="6" ht="19.5" customHeight="1" spans="1:4">
      <c r="A6" s="114"/>
      <c r="B6" s="114"/>
      <c r="C6" s="114"/>
      <c r="D6" s="114"/>
    </row>
    <row r="7" ht="22.5" customHeight="1" spans="1:5">
      <c r="A7" s="279" t="s">
        <v>8</v>
      </c>
      <c r="B7" s="62">
        <v>45573052.88</v>
      </c>
      <c r="C7" s="279" t="s">
        <v>9</v>
      </c>
      <c r="D7" s="62"/>
      <c r="E7" s="7"/>
    </row>
    <row r="8" ht="22.5" customHeight="1" spans="1:4">
      <c r="A8" s="279" t="s">
        <v>10</v>
      </c>
      <c r="B8" s="62"/>
      <c r="C8" s="279" t="s">
        <v>11</v>
      </c>
      <c r="D8" s="62"/>
    </row>
    <row r="9" ht="22.5" customHeight="1" spans="1:4">
      <c r="A9" s="279" t="s">
        <v>12</v>
      </c>
      <c r="B9" s="62"/>
      <c r="C9" s="279" t="s">
        <v>13</v>
      </c>
      <c r="D9" s="62"/>
    </row>
    <row r="10" ht="22.5" customHeight="1" spans="1:4">
      <c r="A10" s="279" t="s">
        <v>14</v>
      </c>
      <c r="B10" s="187"/>
      <c r="C10" s="279" t="s">
        <v>15</v>
      </c>
      <c r="D10" s="62"/>
    </row>
    <row r="11" ht="22.5" customHeight="1" spans="1:4">
      <c r="A11" s="279" t="s">
        <v>16</v>
      </c>
      <c r="B11" s="62"/>
      <c r="C11" s="275" t="s">
        <v>17</v>
      </c>
      <c r="D11" s="187">
        <v>33212512.77</v>
      </c>
    </row>
    <row r="12" ht="22.5" customHeight="1" spans="1:4">
      <c r="A12" s="279" t="s">
        <v>18</v>
      </c>
      <c r="B12" s="187"/>
      <c r="C12" s="275" t="s">
        <v>19</v>
      </c>
      <c r="D12" s="187"/>
    </row>
    <row r="13" ht="22.5" customHeight="1" spans="1:4">
      <c r="A13" s="279" t="s">
        <v>20</v>
      </c>
      <c r="B13" s="187"/>
      <c r="C13" s="275" t="s">
        <v>21</v>
      </c>
      <c r="D13" s="187"/>
    </row>
    <row r="14" ht="22.5" customHeight="1" spans="1:4">
      <c r="A14" s="279" t="s">
        <v>22</v>
      </c>
      <c r="B14" s="187"/>
      <c r="C14" s="275" t="s">
        <v>23</v>
      </c>
      <c r="D14" s="187">
        <v>4762789.44</v>
      </c>
    </row>
    <row r="15" ht="22.5" customHeight="1" spans="1:4">
      <c r="A15" s="313" t="s">
        <v>24</v>
      </c>
      <c r="B15" s="187"/>
      <c r="C15" s="275" t="s">
        <v>25</v>
      </c>
      <c r="D15" s="187">
        <v>4040730.59</v>
      </c>
    </row>
    <row r="16" ht="22.5" customHeight="1" spans="1:4">
      <c r="A16" s="313" t="s">
        <v>26</v>
      </c>
      <c r="B16" s="314"/>
      <c r="C16" s="275" t="s">
        <v>27</v>
      </c>
      <c r="D16" s="187"/>
    </row>
    <row r="17" ht="22.5" customHeight="1" spans="1:4">
      <c r="A17" s="315"/>
      <c r="B17" s="316"/>
      <c r="C17" s="275" t="s">
        <v>28</v>
      </c>
      <c r="D17" s="187"/>
    </row>
    <row r="18" ht="22.5" customHeight="1" spans="1:4">
      <c r="A18" s="317"/>
      <c r="B18" s="317"/>
      <c r="C18" s="275" t="s">
        <v>29</v>
      </c>
      <c r="D18" s="187"/>
    </row>
    <row r="19" ht="22.5" customHeight="1" spans="1:4">
      <c r="A19" s="317"/>
      <c r="B19" s="317"/>
      <c r="C19" s="275" t="s">
        <v>30</v>
      </c>
      <c r="D19" s="187"/>
    </row>
    <row r="20" ht="22.5" customHeight="1" spans="1:4">
      <c r="A20" s="317"/>
      <c r="B20" s="317"/>
      <c r="C20" s="275" t="s">
        <v>31</v>
      </c>
      <c r="D20" s="187"/>
    </row>
    <row r="21" ht="22.5" customHeight="1" spans="1:4">
      <c r="A21" s="317"/>
      <c r="B21" s="317"/>
      <c r="C21" s="275" t="s">
        <v>32</v>
      </c>
      <c r="D21" s="187"/>
    </row>
    <row r="22" ht="22.5" customHeight="1" spans="1:4">
      <c r="A22" s="317"/>
      <c r="B22" s="317"/>
      <c r="C22" s="275" t="s">
        <v>33</v>
      </c>
      <c r="D22" s="187"/>
    </row>
    <row r="23" ht="22.5" customHeight="1" spans="1:4">
      <c r="A23" s="317"/>
      <c r="B23" s="317"/>
      <c r="C23" s="275" t="s">
        <v>34</v>
      </c>
      <c r="D23" s="187"/>
    </row>
    <row r="24" ht="22.5" customHeight="1" spans="1:4">
      <c r="A24" s="317"/>
      <c r="B24" s="317"/>
      <c r="C24" s="275" t="s">
        <v>35</v>
      </c>
      <c r="D24" s="187"/>
    </row>
    <row r="25" ht="22.5" customHeight="1" spans="1:4">
      <c r="A25" s="317"/>
      <c r="B25" s="317"/>
      <c r="C25" s="275" t="s">
        <v>36</v>
      </c>
      <c r="D25" s="187">
        <v>3557020.08</v>
      </c>
    </row>
    <row r="26" ht="22.5" customHeight="1" spans="1:4">
      <c r="A26" s="317"/>
      <c r="B26" s="317"/>
      <c r="C26" s="275" t="s">
        <v>37</v>
      </c>
      <c r="D26" s="187"/>
    </row>
    <row r="27" ht="22.5" customHeight="1" spans="1:4">
      <c r="A27" s="317"/>
      <c r="B27" s="317"/>
      <c r="C27" s="275" t="s">
        <v>38</v>
      </c>
      <c r="D27" s="187"/>
    </row>
    <row r="28" ht="22.5" customHeight="1" spans="1:4">
      <c r="A28" s="317"/>
      <c r="B28" s="317"/>
      <c r="C28" s="275" t="s">
        <v>39</v>
      </c>
      <c r="D28" s="187"/>
    </row>
    <row r="29" ht="22.5" customHeight="1" spans="1:4">
      <c r="A29" s="317"/>
      <c r="B29" s="317"/>
      <c r="C29" s="275" t="s">
        <v>40</v>
      </c>
      <c r="D29" s="187"/>
    </row>
    <row r="30" ht="22.5" customHeight="1" spans="1:4">
      <c r="A30" s="318"/>
      <c r="B30" s="319"/>
      <c r="C30" s="275" t="s">
        <v>41</v>
      </c>
      <c r="D30" s="187"/>
    </row>
    <row r="31" ht="22.5" customHeight="1" spans="1:4">
      <c r="A31" s="318"/>
      <c r="B31" s="319"/>
      <c r="C31" s="275" t="s">
        <v>42</v>
      </c>
      <c r="D31" s="187"/>
    </row>
    <row r="32" ht="22.5" customHeight="1" spans="1:4">
      <c r="A32" s="318"/>
      <c r="B32" s="319"/>
      <c r="C32" s="275" t="s">
        <v>43</v>
      </c>
      <c r="D32" s="187"/>
    </row>
    <row r="33" ht="22.5" customHeight="1" spans="1:4">
      <c r="A33" s="318"/>
      <c r="B33" s="319"/>
      <c r="C33" s="275" t="s">
        <v>44</v>
      </c>
      <c r="D33" s="187"/>
    </row>
    <row r="34" ht="22.5" customHeight="1" spans="1:4">
      <c r="A34" s="318" t="s">
        <v>45</v>
      </c>
      <c r="B34" s="320">
        <v>45573052.88</v>
      </c>
      <c r="C34" s="280" t="s">
        <v>46</v>
      </c>
      <c r="D34" s="321">
        <v>45573052.88</v>
      </c>
    </row>
    <row r="35" ht="22.5" customHeight="1" spans="1:4">
      <c r="A35" s="313" t="s">
        <v>47</v>
      </c>
      <c r="B35" s="227"/>
      <c r="C35" s="279" t="s">
        <v>48</v>
      </c>
      <c r="D35" s="132"/>
    </row>
    <row r="36" ht="22.5" customHeight="1" spans="1:4">
      <c r="A36" s="313" t="s">
        <v>49</v>
      </c>
      <c r="B36" s="227"/>
      <c r="C36" s="279" t="s">
        <v>49</v>
      </c>
      <c r="D36" s="131"/>
    </row>
    <row r="37" ht="22.5" customHeight="1" spans="1:4">
      <c r="A37" s="313" t="s">
        <v>50</v>
      </c>
      <c r="B37" s="322"/>
      <c r="C37" s="279" t="s">
        <v>50</v>
      </c>
      <c r="D37" s="132"/>
    </row>
    <row r="38" ht="22.5" customHeight="1" spans="1:4">
      <c r="A38" s="323" t="s">
        <v>51</v>
      </c>
      <c r="B38" s="324">
        <v>45573052.88</v>
      </c>
      <c r="C38" s="280" t="s">
        <v>52</v>
      </c>
      <c r="D38" s="325">
        <v>45573052.88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95">
        <v>1</v>
      </c>
      <c r="B1" s="196">
        <v>0</v>
      </c>
      <c r="C1" s="195">
        <v>1</v>
      </c>
      <c r="D1" s="197"/>
      <c r="E1" s="197"/>
      <c r="F1" s="194" t="s">
        <v>311</v>
      </c>
    </row>
    <row r="2" ht="36.75" customHeight="1" spans="1:6">
      <c r="A2" s="198" t="s">
        <v>312</v>
      </c>
      <c r="B2" s="199" t="s">
        <v>313</v>
      </c>
      <c r="C2" s="200"/>
      <c r="D2" s="201"/>
      <c r="E2" s="201"/>
      <c r="F2" s="201"/>
    </row>
    <row r="3" ht="13.5" customHeight="1" spans="1:6">
      <c r="A3" s="88" t="str">
        <f>"单位名称："&amp;"维西傈僳族自治县保和镇第二完全小学"</f>
        <v>单位名称：维西傈僳族自治县保和镇第二完全小学</v>
      </c>
      <c r="B3" s="88" t="s">
        <v>314</v>
      </c>
      <c r="C3" s="195"/>
      <c r="D3" s="197"/>
      <c r="E3" s="197"/>
      <c r="F3" s="194" t="s">
        <v>2</v>
      </c>
    </row>
    <row r="4" ht="19.5" customHeight="1" spans="1:6">
      <c r="A4" s="202" t="s">
        <v>183</v>
      </c>
      <c r="B4" s="203" t="s">
        <v>75</v>
      </c>
      <c r="C4" s="204" t="s">
        <v>76</v>
      </c>
      <c r="D4" s="95" t="s">
        <v>315</v>
      </c>
      <c r="E4" s="95"/>
      <c r="F4" s="96"/>
    </row>
    <row r="5" ht="18.75" customHeight="1" spans="1:6">
      <c r="A5" s="205"/>
      <c r="B5" s="206"/>
      <c r="C5" s="189"/>
      <c r="D5" s="188" t="s">
        <v>57</v>
      </c>
      <c r="E5" s="188" t="s">
        <v>77</v>
      </c>
      <c r="F5" s="188" t="s">
        <v>78</v>
      </c>
    </row>
    <row r="6" ht="18.75" customHeight="1" spans="1:6">
      <c r="A6" s="205">
        <v>1</v>
      </c>
      <c r="B6" s="207" t="s">
        <v>154</v>
      </c>
      <c r="C6" s="189">
        <v>3</v>
      </c>
      <c r="D6" s="188">
        <v>4</v>
      </c>
      <c r="E6" s="188">
        <v>5</v>
      </c>
      <c r="F6" s="188">
        <v>6</v>
      </c>
    </row>
    <row r="7" ht="22.5" customHeight="1" spans="1:6">
      <c r="A7" s="208"/>
      <c r="B7" s="172"/>
      <c r="C7" s="172"/>
      <c r="D7" s="173"/>
      <c r="E7" s="7"/>
      <c r="F7" s="209"/>
    </row>
    <row r="8" ht="22.5" customHeight="1" spans="1:6">
      <c r="A8" s="208"/>
      <c r="B8" s="172"/>
      <c r="C8" s="172"/>
      <c r="D8" s="173"/>
      <c r="E8" s="209"/>
      <c r="F8" s="209"/>
    </row>
    <row r="9" ht="22.5" customHeight="1" spans="1:6">
      <c r="A9" s="210" t="s">
        <v>109</v>
      </c>
      <c r="B9" s="211" t="s">
        <v>109</v>
      </c>
      <c r="C9" s="212" t="s">
        <v>109</v>
      </c>
      <c r="D9" s="213"/>
      <c r="E9" s="214"/>
      <c r="F9" s="214"/>
    </row>
    <row r="10" customHeight="1" spans="1:1">
      <c r="A10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0"/>
  <sheetViews>
    <sheetView showZeros="0" workbookViewId="0">
      <selection activeCell="E7" sqref="E7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9.125" customWidth="1"/>
    <col min="6" max="17" width="19.2833333333333" customWidth="1"/>
  </cols>
  <sheetData>
    <row r="1" ht="15.75" customHeight="1" spans="1:17">
      <c r="A1" s="84"/>
      <c r="B1" s="84"/>
      <c r="C1" s="84"/>
      <c r="D1" s="84"/>
      <c r="E1" s="84"/>
      <c r="F1" s="84"/>
      <c r="G1" s="84"/>
      <c r="H1" s="84"/>
      <c r="I1" s="84"/>
      <c r="J1" s="84"/>
      <c r="O1" s="141"/>
      <c r="P1" s="141"/>
      <c r="Q1" s="121" t="s">
        <v>317</v>
      </c>
    </row>
    <row r="2" ht="35.25" customHeight="1" spans="1:17">
      <c r="A2" s="122" t="s">
        <v>318</v>
      </c>
      <c r="B2" s="87"/>
      <c r="C2" s="87"/>
      <c r="D2" s="87"/>
      <c r="E2" s="87"/>
      <c r="F2" s="87"/>
      <c r="G2" s="87"/>
      <c r="H2" s="87"/>
      <c r="I2" s="87"/>
      <c r="J2" s="87"/>
      <c r="K2" s="144"/>
      <c r="L2" s="87"/>
      <c r="M2" s="87"/>
      <c r="N2" s="87"/>
      <c r="O2" s="144"/>
      <c r="P2" s="144"/>
      <c r="Q2" s="87"/>
    </row>
    <row r="3" ht="18.75" customHeight="1" spans="1:17">
      <c r="A3" s="123" t="str">
        <f>"单位名称："&amp;"维西傈僳族自治县保和镇第二完全小学"</f>
        <v>单位名称：维西傈僳族自治县保和镇第二完全小学</v>
      </c>
      <c r="B3" s="90"/>
      <c r="C3" s="90"/>
      <c r="D3" s="90"/>
      <c r="E3" s="90"/>
      <c r="F3" s="90"/>
      <c r="G3" s="90"/>
      <c r="H3" s="90"/>
      <c r="I3" s="90"/>
      <c r="J3" s="90"/>
      <c r="O3" s="179"/>
      <c r="P3" s="179"/>
      <c r="Q3" s="194" t="s">
        <v>174</v>
      </c>
    </row>
    <row r="4" ht="15.75" customHeight="1" spans="1:17">
      <c r="A4" s="93" t="s">
        <v>319</v>
      </c>
      <c r="B4" s="164" t="s">
        <v>320</v>
      </c>
      <c r="C4" s="164" t="s">
        <v>321</v>
      </c>
      <c r="D4" s="164" t="s">
        <v>322</v>
      </c>
      <c r="E4" s="164" t="s">
        <v>323</v>
      </c>
      <c r="F4" s="164" t="s">
        <v>324</v>
      </c>
      <c r="G4" s="127" t="s">
        <v>189</v>
      </c>
      <c r="H4" s="127"/>
      <c r="I4" s="127"/>
      <c r="J4" s="127"/>
      <c r="K4" s="149"/>
      <c r="L4" s="127"/>
      <c r="M4" s="127"/>
      <c r="N4" s="127"/>
      <c r="O4" s="182"/>
      <c r="P4" s="149"/>
      <c r="Q4" s="128"/>
    </row>
    <row r="5" ht="17.25" customHeight="1" spans="1:17">
      <c r="A5" s="98"/>
      <c r="B5" s="166"/>
      <c r="C5" s="166"/>
      <c r="D5" s="166"/>
      <c r="E5" s="166"/>
      <c r="F5" s="166"/>
      <c r="G5" s="166" t="s">
        <v>57</v>
      </c>
      <c r="H5" s="166" t="s">
        <v>60</v>
      </c>
      <c r="I5" s="166" t="s">
        <v>325</v>
      </c>
      <c r="J5" s="166" t="s">
        <v>326</v>
      </c>
      <c r="K5" s="191" t="s">
        <v>327</v>
      </c>
      <c r="L5" s="183" t="s">
        <v>80</v>
      </c>
      <c r="M5" s="183"/>
      <c r="N5" s="183"/>
      <c r="O5" s="192"/>
      <c r="P5" s="193"/>
      <c r="Q5" s="168"/>
    </row>
    <row r="6" ht="54" customHeight="1" spans="1:17">
      <c r="A6" s="100"/>
      <c r="B6" s="168"/>
      <c r="C6" s="168"/>
      <c r="D6" s="168"/>
      <c r="E6" s="168"/>
      <c r="F6" s="168"/>
      <c r="G6" s="168"/>
      <c r="H6" s="168" t="s">
        <v>59</v>
      </c>
      <c r="I6" s="168"/>
      <c r="J6" s="168"/>
      <c r="K6" s="169"/>
      <c r="L6" s="168" t="s">
        <v>59</v>
      </c>
      <c r="M6" s="168" t="s">
        <v>66</v>
      </c>
      <c r="N6" s="168" t="s">
        <v>196</v>
      </c>
      <c r="O6" s="186" t="s">
        <v>68</v>
      </c>
      <c r="P6" s="169" t="s">
        <v>69</v>
      </c>
      <c r="Q6" s="168" t="s">
        <v>70</v>
      </c>
    </row>
    <row r="7" ht="19.5" customHeight="1" spans="1:17">
      <c r="A7" s="114">
        <v>1</v>
      </c>
      <c r="B7" s="188">
        <v>2</v>
      </c>
      <c r="C7" s="188">
        <v>3</v>
      </c>
      <c r="D7" s="188">
        <v>4</v>
      </c>
      <c r="E7" s="7"/>
      <c r="F7" s="188">
        <v>6</v>
      </c>
      <c r="G7" s="189"/>
      <c r="H7" s="189"/>
      <c r="I7" s="189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</row>
    <row r="8" ht="22.5" customHeight="1" spans="1:17">
      <c r="A8" s="82" t="s">
        <v>72</v>
      </c>
      <c r="B8" s="171"/>
      <c r="C8" s="171"/>
      <c r="D8" s="171"/>
      <c r="E8" s="190"/>
      <c r="F8" s="173"/>
      <c r="G8" s="173"/>
      <c r="H8" s="173"/>
      <c r="I8" s="173"/>
      <c r="J8" s="173"/>
      <c r="K8" s="173"/>
      <c r="L8" s="173"/>
      <c r="M8" s="173"/>
      <c r="N8" s="173"/>
      <c r="O8" s="187"/>
      <c r="P8" s="173"/>
      <c r="Q8" s="173"/>
    </row>
    <row r="9" ht="22.5" customHeight="1" spans="1:17">
      <c r="A9" s="82" t="str">
        <f>"    "&amp;"一般公用经费"</f>
        <v>    一般公用经费</v>
      </c>
      <c r="B9" s="171" t="s">
        <v>328</v>
      </c>
      <c r="C9" s="171" t="s">
        <v>329</v>
      </c>
      <c r="D9" s="171" t="s">
        <v>330</v>
      </c>
      <c r="E9" s="190">
        <v>100</v>
      </c>
      <c r="F9" s="173">
        <v>20000</v>
      </c>
      <c r="G9" s="173">
        <v>20000</v>
      </c>
      <c r="H9" s="173">
        <v>20000</v>
      </c>
      <c r="I9" s="173"/>
      <c r="J9" s="173"/>
      <c r="K9" s="173"/>
      <c r="L9" s="173"/>
      <c r="M9" s="173"/>
      <c r="N9" s="173"/>
      <c r="O9" s="187"/>
      <c r="P9" s="173"/>
      <c r="Q9" s="173"/>
    </row>
    <row r="10" ht="22.5" customHeight="1" spans="1:17">
      <c r="A10" s="58" t="s">
        <v>109</v>
      </c>
      <c r="B10" s="174"/>
      <c r="C10" s="174"/>
      <c r="D10" s="174"/>
      <c r="E10" s="190"/>
      <c r="F10" s="173">
        <v>20000</v>
      </c>
      <c r="G10" s="173">
        <v>20000</v>
      </c>
      <c r="H10" s="173">
        <v>20000</v>
      </c>
      <c r="I10" s="173"/>
      <c r="J10" s="173"/>
      <c r="K10" s="173"/>
      <c r="L10" s="173"/>
      <c r="M10" s="173"/>
      <c r="N10" s="173"/>
      <c r="O10" s="187"/>
      <c r="P10" s="173"/>
      <c r="Q10" s="17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11" sqref="A11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158"/>
      <c r="B1" s="158"/>
      <c r="C1" s="159"/>
      <c r="D1" s="158"/>
      <c r="E1" s="158"/>
      <c r="F1" s="158"/>
      <c r="G1" s="158"/>
      <c r="H1" s="160"/>
      <c r="I1" s="176"/>
      <c r="J1" s="176"/>
      <c r="K1" s="176"/>
      <c r="L1" s="141"/>
      <c r="M1" s="177"/>
      <c r="N1" s="178" t="s">
        <v>331</v>
      </c>
    </row>
    <row r="2" ht="34.5" customHeight="1" spans="1:14">
      <c r="A2" s="122" t="s">
        <v>332</v>
      </c>
      <c r="B2" s="161"/>
      <c r="C2" s="144"/>
      <c r="D2" s="161"/>
      <c r="E2" s="161"/>
      <c r="F2" s="161"/>
      <c r="G2" s="161"/>
      <c r="H2" s="162"/>
      <c r="I2" s="161"/>
      <c r="J2" s="161"/>
      <c r="K2" s="161"/>
      <c r="L2" s="144"/>
      <c r="M2" s="162"/>
      <c r="N2" s="161"/>
    </row>
    <row r="3" ht="18.75" customHeight="1" spans="1:14">
      <c r="A3" s="145" t="str">
        <f>"单位名称："&amp;"维西傈僳族自治县保和镇第二完全小学"</f>
        <v>单位名称：维西傈僳族自治县保和镇第二完全小学</v>
      </c>
      <c r="B3" s="146"/>
      <c r="C3" s="163"/>
      <c r="D3" s="146"/>
      <c r="E3" s="146"/>
      <c r="F3" s="146"/>
      <c r="G3" s="146"/>
      <c r="H3" s="160"/>
      <c r="I3" s="176"/>
      <c r="J3" s="176"/>
      <c r="K3" s="176"/>
      <c r="L3" s="179"/>
      <c r="M3" s="180"/>
      <c r="N3" s="181" t="s">
        <v>174</v>
      </c>
    </row>
    <row r="4" ht="18.75" customHeight="1" spans="1:14">
      <c r="A4" s="93" t="s">
        <v>319</v>
      </c>
      <c r="B4" s="164" t="s">
        <v>333</v>
      </c>
      <c r="C4" s="165" t="s">
        <v>334</v>
      </c>
      <c r="D4" s="127" t="s">
        <v>189</v>
      </c>
      <c r="E4" s="127"/>
      <c r="F4" s="127"/>
      <c r="G4" s="127"/>
      <c r="H4" s="149"/>
      <c r="I4" s="127"/>
      <c r="J4" s="127"/>
      <c r="K4" s="127"/>
      <c r="L4" s="182"/>
      <c r="M4" s="149"/>
      <c r="N4" s="128"/>
    </row>
    <row r="5" ht="17.25" customHeight="1" spans="1:14">
      <c r="A5" s="98"/>
      <c r="B5" s="166"/>
      <c r="C5" s="167"/>
      <c r="D5" s="166" t="s">
        <v>57</v>
      </c>
      <c r="E5" s="166" t="s">
        <v>60</v>
      </c>
      <c r="F5" s="166" t="s">
        <v>325</v>
      </c>
      <c r="G5" s="166" t="s">
        <v>326</v>
      </c>
      <c r="H5" s="167" t="s">
        <v>327</v>
      </c>
      <c r="I5" s="183" t="s">
        <v>80</v>
      </c>
      <c r="J5" s="183"/>
      <c r="K5" s="183"/>
      <c r="L5" s="184"/>
      <c r="M5" s="185"/>
      <c r="N5" s="168"/>
    </row>
    <row r="6" ht="54" customHeight="1" spans="1:14">
      <c r="A6" s="100"/>
      <c r="B6" s="168"/>
      <c r="C6" s="169"/>
      <c r="D6" s="168"/>
      <c r="E6" s="168"/>
      <c r="F6" s="168"/>
      <c r="G6" s="168"/>
      <c r="H6" s="169"/>
      <c r="I6" s="168" t="s">
        <v>59</v>
      </c>
      <c r="J6" s="168" t="s">
        <v>66</v>
      </c>
      <c r="K6" s="168" t="s">
        <v>196</v>
      </c>
      <c r="L6" s="186" t="s">
        <v>68</v>
      </c>
      <c r="M6" s="169" t="s">
        <v>69</v>
      </c>
      <c r="N6" s="168" t="s">
        <v>70</v>
      </c>
    </row>
    <row r="7" ht="19.5" customHeight="1" spans="1:14">
      <c r="A7" s="170">
        <v>1</v>
      </c>
      <c r="B7" s="170">
        <v>2</v>
      </c>
      <c r="C7" s="170">
        <v>3</v>
      </c>
      <c r="D7" s="170">
        <v>4</v>
      </c>
      <c r="E7" s="7"/>
      <c r="F7" s="170">
        <v>6</v>
      </c>
      <c r="G7" s="170"/>
      <c r="H7" s="170"/>
      <c r="I7" s="170">
        <v>9</v>
      </c>
      <c r="J7" s="170">
        <v>10</v>
      </c>
      <c r="K7" s="170">
        <v>11</v>
      </c>
      <c r="L7" s="170">
        <v>12</v>
      </c>
      <c r="M7" s="170">
        <v>13</v>
      </c>
      <c r="N7" s="170">
        <v>14</v>
      </c>
    </row>
    <row r="8" ht="22.5" customHeight="1" spans="1:14">
      <c r="A8" s="82"/>
      <c r="B8" s="171"/>
      <c r="C8" s="172"/>
      <c r="D8" s="173"/>
      <c r="E8" s="173"/>
      <c r="F8" s="173"/>
      <c r="G8" s="173"/>
      <c r="H8" s="173"/>
      <c r="I8" s="173"/>
      <c r="J8" s="173"/>
      <c r="K8" s="173"/>
      <c r="L8" s="187"/>
      <c r="M8" s="173"/>
      <c r="N8" s="173"/>
    </row>
    <row r="9" ht="22.5" customHeight="1" spans="1:14">
      <c r="A9" s="82"/>
      <c r="B9" s="171"/>
      <c r="C9" s="172"/>
      <c r="D9" s="173"/>
      <c r="E9" s="173"/>
      <c r="F9" s="173"/>
      <c r="G9" s="173"/>
      <c r="H9" s="173"/>
      <c r="I9" s="173"/>
      <c r="J9" s="173"/>
      <c r="K9" s="173"/>
      <c r="L9" s="187"/>
      <c r="M9" s="173"/>
      <c r="N9" s="173"/>
    </row>
    <row r="10" ht="22.5" customHeight="1" spans="1:14">
      <c r="A10" s="58" t="s">
        <v>109</v>
      </c>
      <c r="B10" s="174"/>
      <c r="C10" s="175"/>
      <c r="D10" s="173"/>
      <c r="E10" s="173"/>
      <c r="F10" s="173"/>
      <c r="G10" s="173"/>
      <c r="H10" s="173"/>
      <c r="I10" s="173"/>
      <c r="J10" s="173"/>
      <c r="K10" s="173"/>
      <c r="L10" s="187"/>
      <c r="M10" s="173"/>
      <c r="N10" s="173"/>
    </row>
    <row r="11" customHeight="1" spans="1:1">
      <c r="A11" t="s">
        <v>335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H10"/>
  <sheetViews>
    <sheetView showZeros="0" workbookViewId="0">
      <selection activeCell="A10" sqref="A10"/>
    </sheetView>
  </sheetViews>
  <sheetFormatPr defaultColWidth="10.7083333333333" defaultRowHeight="14.25" customHeight="1" outlineLevelCol="7"/>
  <cols>
    <col min="1" max="1" width="44" customWidth="1"/>
    <col min="2" max="4" width="20.575" customWidth="1"/>
    <col min="5" max="8" width="21.1416666666667" customWidth="1"/>
  </cols>
  <sheetData>
    <row r="1" ht="19.5" customHeight="1" spans="1:8">
      <c r="A1" s="84"/>
      <c r="B1" s="84"/>
      <c r="C1" s="84"/>
      <c r="D1" s="142"/>
      <c r="H1" s="143" t="s">
        <v>336</v>
      </c>
    </row>
    <row r="2" ht="48" customHeight="1" spans="1:8">
      <c r="A2" s="122" t="s">
        <v>337</v>
      </c>
      <c r="B2" s="87"/>
      <c r="C2" s="87"/>
      <c r="D2" s="87"/>
      <c r="E2" s="144"/>
      <c r="F2" s="144"/>
      <c r="G2" s="144"/>
      <c r="H2" s="144"/>
    </row>
    <row r="3" ht="18" customHeight="1" spans="1:8">
      <c r="A3" s="145" t="str">
        <f>"单位名称："&amp;"维西傈僳族自治县保和镇第二完全小学"</f>
        <v>单位名称：维西傈僳族自治县保和镇第二完全小学</v>
      </c>
      <c r="B3" s="146"/>
      <c r="C3" s="146"/>
      <c r="D3" s="147"/>
      <c r="H3" s="148" t="s">
        <v>174</v>
      </c>
    </row>
    <row r="4" ht="19.5" customHeight="1" spans="1:8">
      <c r="A4" s="112" t="s">
        <v>338</v>
      </c>
      <c r="B4" s="94" t="s">
        <v>189</v>
      </c>
      <c r="C4" s="95"/>
      <c r="D4" s="96"/>
      <c r="E4" s="149" t="s">
        <v>339</v>
      </c>
      <c r="F4" s="149"/>
      <c r="G4" s="149"/>
      <c r="H4" s="150"/>
    </row>
    <row r="5" ht="40.5" customHeight="1" spans="1:8">
      <c r="A5" s="114"/>
      <c r="B5" s="113" t="s">
        <v>57</v>
      </c>
      <c r="C5" s="93" t="s">
        <v>60</v>
      </c>
      <c r="D5" s="151" t="s">
        <v>340</v>
      </c>
      <c r="E5" s="152" t="s">
        <v>341</v>
      </c>
      <c r="F5" s="152" t="s">
        <v>342</v>
      </c>
      <c r="G5" s="152" t="s">
        <v>343</v>
      </c>
      <c r="H5" s="152" t="s">
        <v>344</v>
      </c>
    </row>
    <row r="6" ht="19.5" customHeight="1" spans="1:8">
      <c r="A6" s="153">
        <v>1</v>
      </c>
      <c r="B6" s="153">
        <v>2</v>
      </c>
      <c r="C6" s="153">
        <v>3</v>
      </c>
      <c r="D6" s="154">
        <v>4</v>
      </c>
      <c r="E6" s="154">
        <v>5</v>
      </c>
      <c r="F6" s="154">
        <v>6</v>
      </c>
      <c r="G6" s="154">
        <v>7</v>
      </c>
      <c r="H6" s="153">
        <v>8</v>
      </c>
    </row>
    <row r="7" ht="22.5" customHeight="1" spans="1:8">
      <c r="A7" s="155"/>
      <c r="B7" s="156"/>
      <c r="C7" s="156"/>
      <c r="D7" s="157"/>
      <c r="E7" s="7"/>
      <c r="F7" s="156"/>
      <c r="G7" s="156"/>
      <c r="H7" s="156"/>
    </row>
    <row r="8" ht="22.5" customHeight="1" spans="1:8">
      <c r="A8" s="155"/>
      <c r="B8" s="156"/>
      <c r="C8" s="156"/>
      <c r="D8" s="157"/>
      <c r="E8" s="156"/>
      <c r="F8" s="156"/>
      <c r="G8" s="156"/>
      <c r="H8" s="156"/>
    </row>
    <row r="9" ht="22.5" customHeight="1" spans="1:8">
      <c r="A9" s="22" t="s">
        <v>57</v>
      </c>
      <c r="B9" s="156"/>
      <c r="C9" s="156"/>
      <c r="D9" s="157"/>
      <c r="E9" s="156"/>
      <c r="F9" s="156"/>
      <c r="G9" s="156"/>
      <c r="H9" s="156"/>
    </row>
    <row r="10" customHeight="1" spans="1:1">
      <c r="A10" t="s">
        <v>345</v>
      </c>
    </row>
  </sheetData>
  <mergeCells count="5">
    <mergeCell ref="A2:H2"/>
    <mergeCell ref="A3:D3"/>
    <mergeCell ref="B4:D4"/>
    <mergeCell ref="E4:H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9"/>
  <sheetViews>
    <sheetView showZeros="0" workbookViewId="0">
      <selection activeCell="A9" sqref="A9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141" t="s">
        <v>346</v>
      </c>
    </row>
    <row r="2" ht="36" customHeight="1" spans="1:10">
      <c r="A2" s="86" t="s">
        <v>347</v>
      </c>
      <c r="B2" s="87"/>
      <c r="C2" s="87"/>
      <c r="D2" s="87"/>
      <c r="E2" s="87"/>
      <c r="F2" s="136"/>
      <c r="G2" s="87"/>
      <c r="H2" s="136"/>
      <c r="I2" s="136"/>
      <c r="J2" s="87"/>
    </row>
    <row r="3" ht="17.25" customHeight="1" spans="1:2">
      <c r="A3" s="137" t="str">
        <f>"单位名称："&amp;"维西傈僳族自治县保和镇第二完全小学"</f>
        <v>单位名称：维西傈僳族自治县保和镇第二完全小学</v>
      </c>
      <c r="B3" s="138"/>
    </row>
    <row r="4" ht="44.25" customHeight="1" spans="1:10">
      <c r="A4" s="129" t="s">
        <v>258</v>
      </c>
      <c r="B4" s="129" t="s">
        <v>259</v>
      </c>
      <c r="C4" s="129" t="s">
        <v>260</v>
      </c>
      <c r="D4" s="129" t="s">
        <v>261</v>
      </c>
      <c r="E4" s="129" t="s">
        <v>262</v>
      </c>
      <c r="F4" s="139" t="s">
        <v>263</v>
      </c>
      <c r="G4" s="129" t="s">
        <v>264</v>
      </c>
      <c r="H4" s="139" t="s">
        <v>265</v>
      </c>
      <c r="I4" s="139" t="s">
        <v>266</v>
      </c>
      <c r="J4" s="129" t="s">
        <v>267</v>
      </c>
    </row>
    <row r="5" ht="19.5" customHeight="1" spans="1:10">
      <c r="A5" s="129">
        <v>1</v>
      </c>
      <c r="B5" s="129">
        <v>2</v>
      </c>
      <c r="C5" s="129">
        <v>3</v>
      </c>
      <c r="D5" s="129">
        <v>4</v>
      </c>
      <c r="E5" s="129">
        <v>5</v>
      </c>
      <c r="F5" s="139">
        <v>6</v>
      </c>
      <c r="G5" s="129">
        <v>7</v>
      </c>
      <c r="H5" s="139">
        <v>8</v>
      </c>
      <c r="I5" s="139">
        <v>9</v>
      </c>
      <c r="J5" s="129">
        <v>10</v>
      </c>
    </row>
    <row r="6" ht="22.5" customHeight="1" spans="1:10">
      <c r="A6" s="72"/>
      <c r="B6" s="79"/>
      <c r="C6" s="79"/>
      <c r="D6" s="79"/>
      <c r="E6" s="47"/>
      <c r="F6" s="140"/>
      <c r="G6" s="47"/>
      <c r="H6" s="140"/>
      <c r="I6" s="140"/>
      <c r="J6" s="47"/>
    </row>
    <row r="7" ht="22.5" customHeight="1" spans="1:10">
      <c r="A7" s="72"/>
      <c r="B7" s="72"/>
      <c r="C7" s="72" t="s">
        <v>348</v>
      </c>
      <c r="D7" s="72" t="s">
        <v>348</v>
      </c>
      <c r="E7" s="7"/>
      <c r="F7" s="71" t="s">
        <v>348</v>
      </c>
      <c r="G7" s="72"/>
      <c r="H7" s="72"/>
      <c r="I7" s="72" t="s">
        <v>348</v>
      </c>
      <c r="J7" s="72" t="s">
        <v>348</v>
      </c>
    </row>
    <row r="8" ht="22.5" customHeight="1" spans="1:10">
      <c r="A8" s="72"/>
      <c r="B8" s="72"/>
      <c r="C8" s="72"/>
      <c r="D8" s="72"/>
      <c r="E8" s="72"/>
      <c r="F8" s="71"/>
      <c r="G8" s="72"/>
      <c r="H8" s="72"/>
      <c r="I8" s="72"/>
      <c r="J8" s="72"/>
    </row>
    <row r="9" customHeight="1" spans="1:1">
      <c r="A9" t="s">
        <v>349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E23" sqref="E23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121" t="s">
        <v>350</v>
      </c>
    </row>
    <row r="2" ht="34.5" customHeight="1" spans="1:8">
      <c r="A2" s="122" t="s">
        <v>351</v>
      </c>
      <c r="B2" s="87"/>
      <c r="C2" s="87"/>
      <c r="D2" s="87"/>
      <c r="E2" s="87"/>
      <c r="F2" s="87"/>
      <c r="G2" s="87"/>
      <c r="H2" s="87"/>
    </row>
    <row r="3" ht="19.5" customHeight="1" spans="1:8">
      <c r="A3" s="123" t="str">
        <f>"单位名称："&amp;"维西傈僳族自治县保和镇第二完全小学"</f>
        <v>单位名称：维西傈僳族自治县保和镇第二完全小学</v>
      </c>
      <c r="B3" s="89"/>
      <c r="C3" s="124"/>
      <c r="H3" s="125" t="s">
        <v>174</v>
      </c>
    </row>
    <row r="4" ht="18" customHeight="1" spans="1:8">
      <c r="A4" s="93" t="s">
        <v>183</v>
      </c>
      <c r="B4" s="93" t="s">
        <v>352</v>
      </c>
      <c r="C4" s="93" t="s">
        <v>353</v>
      </c>
      <c r="D4" s="93" t="s">
        <v>354</v>
      </c>
      <c r="E4" s="93" t="s">
        <v>355</v>
      </c>
      <c r="F4" s="126" t="s">
        <v>356</v>
      </c>
      <c r="G4" s="127"/>
      <c r="H4" s="128"/>
    </row>
    <row r="5" ht="18" customHeight="1" spans="1:8">
      <c r="A5" s="100"/>
      <c r="B5" s="100"/>
      <c r="C5" s="100"/>
      <c r="D5" s="100"/>
      <c r="E5" s="100"/>
      <c r="F5" s="129" t="s">
        <v>323</v>
      </c>
      <c r="G5" s="129" t="s">
        <v>357</v>
      </c>
      <c r="H5" s="129" t="s">
        <v>358</v>
      </c>
    </row>
    <row r="6" ht="21" customHeight="1" spans="1:8">
      <c r="A6" s="129">
        <v>1</v>
      </c>
      <c r="B6" s="129">
        <v>2</v>
      </c>
      <c r="C6" s="129">
        <v>3</v>
      </c>
      <c r="D6" s="129">
        <v>4</v>
      </c>
      <c r="E6" s="129">
        <v>5</v>
      </c>
      <c r="F6" s="129">
        <v>6</v>
      </c>
      <c r="G6" s="129">
        <v>7</v>
      </c>
      <c r="H6" s="129">
        <v>8</v>
      </c>
    </row>
    <row r="7" ht="22.5" customHeight="1" spans="1:8">
      <c r="A7" s="79"/>
      <c r="B7" s="79"/>
      <c r="C7" s="79"/>
      <c r="D7" s="79"/>
      <c r="E7" s="7"/>
      <c r="F7" s="130"/>
      <c r="G7" s="131"/>
      <c r="H7" s="132"/>
    </row>
    <row r="8" ht="22.5" customHeight="1" spans="1:8">
      <c r="A8" s="133" t="s">
        <v>57</v>
      </c>
      <c r="B8" s="134"/>
      <c r="C8" s="134"/>
      <c r="D8" s="134"/>
      <c r="E8" s="135"/>
      <c r="F8" s="120"/>
      <c r="G8" s="132"/>
      <c r="H8" s="132"/>
    </row>
    <row r="9" customHeight="1" spans="1:1">
      <c r="A9" t="s">
        <v>359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B14" sqref="B14:B15"/>
    </sheetView>
  </sheetViews>
  <sheetFormatPr defaultColWidth="10.7083333333333" defaultRowHeight="14.25" customHeight="1"/>
  <cols>
    <col min="1" max="1" width="46.5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83"/>
      <c r="E1" s="83"/>
      <c r="F1" s="83"/>
      <c r="G1" s="83"/>
      <c r="H1" s="84"/>
      <c r="I1" s="84"/>
      <c r="J1" s="84"/>
      <c r="K1" s="85" t="s">
        <v>360</v>
      </c>
    </row>
    <row r="2" ht="42.75" customHeight="1" spans="1:11">
      <c r="A2" s="86" t="s">
        <v>361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ht="19.5" customHeight="1" spans="1:11">
      <c r="A3" s="88" t="str">
        <f>"单位名称："&amp;"维西傈僳族自治县保和镇第二完全小学"</f>
        <v>单位名称：维西傈僳族自治县保和镇第二完全小学</v>
      </c>
      <c r="B3" s="89"/>
      <c r="C3" s="89"/>
      <c r="D3" s="89"/>
      <c r="E3" s="89"/>
      <c r="F3" s="89"/>
      <c r="G3" s="89"/>
      <c r="H3" s="90"/>
      <c r="I3" s="90"/>
      <c r="J3" s="90"/>
      <c r="K3" s="91" t="s">
        <v>174</v>
      </c>
    </row>
    <row r="4" ht="21.75" customHeight="1" spans="1:11">
      <c r="A4" s="92" t="s">
        <v>239</v>
      </c>
      <c r="B4" s="92" t="s">
        <v>185</v>
      </c>
      <c r="C4" s="92" t="s">
        <v>240</v>
      </c>
      <c r="D4" s="93" t="s">
        <v>186</v>
      </c>
      <c r="E4" s="93" t="s">
        <v>241</v>
      </c>
      <c r="F4" s="93" t="s">
        <v>187</v>
      </c>
      <c r="G4" s="93" t="s">
        <v>188</v>
      </c>
      <c r="H4" s="112" t="s">
        <v>57</v>
      </c>
      <c r="I4" s="94" t="s">
        <v>362</v>
      </c>
      <c r="J4" s="95"/>
      <c r="K4" s="96"/>
    </row>
    <row r="5" ht="21.75" customHeight="1" spans="1:11">
      <c r="A5" s="97"/>
      <c r="B5" s="97"/>
      <c r="C5" s="97"/>
      <c r="D5" s="98"/>
      <c r="E5" s="98"/>
      <c r="F5" s="98"/>
      <c r="G5" s="98"/>
      <c r="H5" s="113"/>
      <c r="I5" s="93" t="s">
        <v>60</v>
      </c>
      <c r="J5" s="93" t="s">
        <v>61</v>
      </c>
      <c r="K5" s="93" t="s">
        <v>62</v>
      </c>
    </row>
    <row r="6" ht="40.5" customHeight="1" spans="1:11">
      <c r="A6" s="99"/>
      <c r="B6" s="99"/>
      <c r="C6" s="99"/>
      <c r="D6" s="100"/>
      <c r="E6" s="100"/>
      <c r="F6" s="100"/>
      <c r="G6" s="100"/>
      <c r="H6" s="114"/>
      <c r="I6" s="100" t="s">
        <v>59</v>
      </c>
      <c r="J6" s="100"/>
      <c r="K6" s="100"/>
    </row>
    <row r="7" ht="19.5" customHeight="1" spans="1:11">
      <c r="A7" s="101">
        <v>1</v>
      </c>
      <c r="B7" s="101">
        <v>2</v>
      </c>
      <c r="C7" s="101">
        <v>3</v>
      </c>
      <c r="D7" s="101">
        <v>4</v>
      </c>
      <c r="E7" s="7"/>
      <c r="F7" s="101">
        <v>6</v>
      </c>
      <c r="G7" s="101"/>
      <c r="H7" s="101"/>
      <c r="I7" s="101">
        <v>9</v>
      </c>
      <c r="J7" s="102">
        <v>10</v>
      </c>
      <c r="K7" s="102">
        <v>11</v>
      </c>
    </row>
    <row r="8" ht="22.5" customHeight="1" spans="1:11">
      <c r="A8" s="115"/>
      <c r="B8" s="116"/>
      <c r="C8" s="116"/>
      <c r="D8" s="116"/>
      <c r="E8" s="116"/>
      <c r="F8" s="116"/>
      <c r="G8" s="116"/>
      <c r="H8" s="105"/>
      <c r="I8" s="105"/>
      <c r="J8" s="105"/>
      <c r="K8" s="120"/>
    </row>
    <row r="9" ht="22.5" customHeight="1" spans="1:11">
      <c r="A9" s="115"/>
      <c r="B9" s="116"/>
      <c r="C9" s="116"/>
      <c r="D9" s="116"/>
      <c r="E9" s="116"/>
      <c r="F9" s="116"/>
      <c r="G9" s="116"/>
      <c r="H9" s="105"/>
      <c r="I9" s="105"/>
      <c r="J9" s="105"/>
      <c r="K9" s="120"/>
    </row>
    <row r="10" ht="22.5" customHeight="1" spans="1:11">
      <c r="A10" s="117" t="s">
        <v>109</v>
      </c>
      <c r="B10" s="118"/>
      <c r="C10" s="118"/>
      <c r="D10" s="118"/>
      <c r="E10" s="118"/>
      <c r="F10" s="118"/>
      <c r="G10" s="119"/>
      <c r="H10" s="105"/>
      <c r="I10" s="105"/>
      <c r="J10" s="105"/>
      <c r="K10" s="120"/>
    </row>
    <row r="11" customHeight="1" spans="1:1">
      <c r="A11" t="s">
        <v>363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4"/>
  <sheetViews>
    <sheetView showZeros="0" tabSelected="1" workbookViewId="0">
      <selection activeCell="D21" sqref="D21"/>
    </sheetView>
  </sheetViews>
  <sheetFormatPr defaultColWidth="10.7083333333333" defaultRowHeight="14.25" customHeight="1" outlineLevelCol="6"/>
  <cols>
    <col min="1" max="1" width="46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83"/>
      <c r="E1" s="84"/>
      <c r="F1" s="84"/>
      <c r="G1" s="85" t="s">
        <v>364</v>
      </c>
    </row>
    <row r="2" ht="36.75" customHeight="1" spans="1:7">
      <c r="A2" s="86" t="s">
        <v>365</v>
      </c>
      <c r="B2" s="87"/>
      <c r="C2" s="87"/>
      <c r="D2" s="87"/>
      <c r="E2" s="87"/>
      <c r="F2" s="87"/>
      <c r="G2" s="87"/>
    </row>
    <row r="3" ht="22.5" customHeight="1" spans="1:7">
      <c r="A3" s="88" t="str">
        <f>"单位名称："&amp;"维西傈僳族自治县保和镇第二完全小学"</f>
        <v>单位名称：维西傈僳族自治县保和镇第二完全小学</v>
      </c>
      <c r="B3" s="89"/>
      <c r="C3" s="89"/>
      <c r="D3" s="89"/>
      <c r="E3" s="90"/>
      <c r="F3" s="90"/>
      <c r="G3" s="91" t="s">
        <v>174</v>
      </c>
    </row>
    <row r="4" ht="21.75" customHeight="1" spans="1:7">
      <c r="A4" s="92" t="s">
        <v>240</v>
      </c>
      <c r="B4" s="92" t="s">
        <v>239</v>
      </c>
      <c r="C4" s="92" t="s">
        <v>185</v>
      </c>
      <c r="D4" s="93" t="s">
        <v>366</v>
      </c>
      <c r="E4" s="94" t="s">
        <v>60</v>
      </c>
      <c r="F4" s="95"/>
      <c r="G4" s="96"/>
    </row>
    <row r="5" ht="21.75" customHeight="1" spans="1:7">
      <c r="A5" s="97"/>
      <c r="B5" s="97"/>
      <c r="C5" s="97"/>
      <c r="D5" s="98"/>
      <c r="E5" s="92" t="s">
        <v>367</v>
      </c>
      <c r="F5" s="92" t="s">
        <v>368</v>
      </c>
      <c r="G5" s="93" t="s">
        <v>369</v>
      </c>
    </row>
    <row r="6" ht="40.5" customHeight="1" spans="1:7">
      <c r="A6" s="99"/>
      <c r="B6" s="99"/>
      <c r="C6" s="99"/>
      <c r="D6" s="100"/>
      <c r="E6" s="99" t="s">
        <v>59</v>
      </c>
      <c r="F6" s="99"/>
      <c r="G6" s="100"/>
    </row>
    <row r="7" ht="19.5" customHeight="1" spans="1:7">
      <c r="A7" s="101">
        <v>1</v>
      </c>
      <c r="B7" s="101">
        <v>2</v>
      </c>
      <c r="C7" s="101">
        <v>3</v>
      </c>
      <c r="D7" s="101">
        <v>4</v>
      </c>
      <c r="E7" s="7">
        <v>39225883.19</v>
      </c>
      <c r="F7" s="101">
        <v>9</v>
      </c>
      <c r="G7" s="102"/>
    </row>
    <row r="8" ht="22.5" customHeight="1" spans="1:7">
      <c r="A8" s="103" t="s">
        <v>72</v>
      </c>
      <c r="B8" s="104"/>
      <c r="C8" s="104"/>
      <c r="D8" s="103"/>
      <c r="E8" s="105">
        <v>999656</v>
      </c>
      <c r="F8" s="105"/>
      <c r="G8" s="105"/>
    </row>
    <row r="9" ht="22.5" customHeight="1" spans="1:7">
      <c r="A9" s="103"/>
      <c r="B9" s="104" t="s">
        <v>370</v>
      </c>
      <c r="C9" s="104" t="s">
        <v>254</v>
      </c>
      <c r="D9" s="103" t="s">
        <v>371</v>
      </c>
      <c r="E9" s="105">
        <v>250656</v>
      </c>
      <c r="F9" s="105"/>
      <c r="G9" s="105"/>
    </row>
    <row r="10" ht="22.5" customHeight="1" spans="1:7">
      <c r="A10" s="106"/>
      <c r="B10" s="104" t="s">
        <v>370</v>
      </c>
      <c r="C10" s="104" t="s">
        <v>244</v>
      </c>
      <c r="D10" s="103" t="s">
        <v>371</v>
      </c>
      <c r="E10" s="105">
        <v>65000</v>
      </c>
      <c r="F10" s="105"/>
      <c r="G10" s="105"/>
    </row>
    <row r="11" ht="22.5" customHeight="1" spans="1:7">
      <c r="A11" s="106"/>
      <c r="B11" s="104" t="s">
        <v>370</v>
      </c>
      <c r="C11" s="104" t="s">
        <v>249</v>
      </c>
      <c r="D11" s="103" t="s">
        <v>371</v>
      </c>
      <c r="E11" s="105">
        <v>677000</v>
      </c>
      <c r="F11" s="105"/>
      <c r="G11" s="105"/>
    </row>
    <row r="12" ht="22.5" customHeight="1" spans="1:7">
      <c r="A12" s="106"/>
      <c r="B12" s="104" t="s">
        <v>372</v>
      </c>
      <c r="C12" s="104" t="s">
        <v>251</v>
      </c>
      <c r="D12" s="103" t="s">
        <v>371</v>
      </c>
      <c r="E12" s="105">
        <v>7000</v>
      </c>
      <c r="F12" s="105"/>
      <c r="G12" s="105"/>
    </row>
    <row r="13" ht="22.5" customHeight="1" spans="1:7">
      <c r="A13" s="107" t="s">
        <v>57</v>
      </c>
      <c r="B13" s="108" t="s">
        <v>348</v>
      </c>
      <c r="C13" s="109"/>
      <c r="D13" s="110"/>
      <c r="E13" s="105">
        <v>999656</v>
      </c>
      <c r="F13" s="105"/>
      <c r="G13" s="105"/>
    </row>
    <row r="14" customHeight="1" spans="1:2">
      <c r="A14" s="111" t="s">
        <v>373</v>
      </c>
      <c r="B14" s="111"/>
    </row>
  </sheetData>
  <mergeCells count="12">
    <mergeCell ref="A2:G2"/>
    <mergeCell ref="A3:D3"/>
    <mergeCell ref="E4:G4"/>
    <mergeCell ref="A13:D13"/>
    <mergeCell ref="A14:B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Below="0" summaryRight="0"/>
  </sheetPr>
  <dimension ref="A1:J15"/>
  <sheetViews>
    <sheetView showZeros="0" topLeftCell="A6" workbookViewId="0">
      <selection activeCell="F14" sqref="F14"/>
    </sheetView>
  </sheetViews>
  <sheetFormatPr defaultColWidth="10" defaultRowHeight="14.25" customHeight="1"/>
  <cols>
    <col min="1" max="1" width="21.1416666666667" customWidth="1"/>
    <col min="2" max="2" width="27.2833333333333" customWidth="1"/>
    <col min="3" max="3" width="25.575" customWidth="1"/>
    <col min="4" max="4" width="18.1416666666667" customWidth="1"/>
    <col min="5" max="5" width="36.85" customWidth="1"/>
    <col min="6" max="6" width="18" customWidth="1"/>
    <col min="7" max="7" width="19.1416666666667" customWidth="1"/>
    <col min="8" max="8" width="34.575" customWidth="1"/>
    <col min="9" max="9" width="35.7083333333333" customWidth="1"/>
    <col min="10" max="10" width="27.85" customWidth="1"/>
  </cols>
  <sheetData>
    <row r="1" customHeight="1" spans="1:10">
      <c r="A1" s="34" t="s">
        <v>374</v>
      </c>
      <c r="B1" s="35"/>
      <c r="C1" s="35"/>
      <c r="D1" s="35"/>
      <c r="E1" s="35"/>
      <c r="F1" s="35"/>
      <c r="G1" s="35"/>
      <c r="H1" s="35"/>
      <c r="I1" s="35"/>
      <c r="J1" s="74"/>
    </row>
    <row r="2" ht="81" customHeight="1" spans="1:10">
      <c r="A2" s="36" t="s">
        <v>375</v>
      </c>
      <c r="B2" s="35"/>
      <c r="C2" s="35"/>
      <c r="D2" s="35"/>
      <c r="E2" s="35"/>
      <c r="F2" s="35"/>
      <c r="G2" s="35"/>
      <c r="H2" s="35"/>
      <c r="I2" s="35"/>
      <c r="J2" s="74"/>
    </row>
    <row r="3" ht="30" customHeight="1" spans="1:10">
      <c r="A3" s="37" t="s">
        <v>376</v>
      </c>
      <c r="B3" s="38" t="str">
        <f>"维西傈僳族自治县保和镇第二完全小学"</f>
        <v>维西傈僳族自治县保和镇第二完全小学</v>
      </c>
      <c r="C3" s="39"/>
      <c r="D3" s="39"/>
      <c r="E3" s="39"/>
      <c r="F3" s="39"/>
      <c r="G3" s="39"/>
      <c r="H3" s="39"/>
      <c r="I3" s="39"/>
      <c r="J3" s="75"/>
    </row>
    <row r="4" ht="32.25" customHeight="1" spans="1:10">
      <c r="A4" s="40" t="s">
        <v>377</v>
      </c>
      <c r="B4" s="41"/>
      <c r="C4" s="41"/>
      <c r="D4" s="41"/>
      <c r="E4" s="41"/>
      <c r="F4" s="41"/>
      <c r="G4" s="41"/>
      <c r="H4" s="41"/>
      <c r="I4" s="76"/>
      <c r="J4" s="37" t="s">
        <v>378</v>
      </c>
    </row>
    <row r="5" ht="99.75" customHeight="1" spans="1:10">
      <c r="A5" s="42" t="s">
        <v>379</v>
      </c>
      <c r="B5" s="43" t="s">
        <v>380</v>
      </c>
      <c r="C5" s="44"/>
      <c r="D5" s="45"/>
      <c r="E5" s="45"/>
      <c r="F5" s="45"/>
      <c r="G5" s="45"/>
      <c r="H5" s="45"/>
      <c r="I5" s="61"/>
      <c r="J5" s="77" t="s">
        <v>381</v>
      </c>
    </row>
    <row r="6" ht="99.75" customHeight="1" spans="1:10">
      <c r="A6" s="46"/>
      <c r="B6" s="43" t="s">
        <v>382</v>
      </c>
      <c r="C6" s="44"/>
      <c r="D6" s="45"/>
      <c r="E6" s="45"/>
      <c r="F6" s="45"/>
      <c r="G6" s="45"/>
      <c r="H6" s="45"/>
      <c r="I6" s="61"/>
      <c r="J6" s="77" t="s">
        <v>383</v>
      </c>
    </row>
    <row r="7" ht="75" customHeight="1" spans="1:10">
      <c r="A7" s="43" t="s">
        <v>384</v>
      </c>
      <c r="B7" s="47" t="s">
        <v>385</v>
      </c>
      <c r="C7" s="48">
        <v>39225883.19</v>
      </c>
      <c r="D7" s="49"/>
      <c r="E7" s="49"/>
      <c r="F7" s="49"/>
      <c r="G7" s="49"/>
      <c r="H7" s="49"/>
      <c r="I7" s="78"/>
      <c r="J7" s="79" t="s">
        <v>386</v>
      </c>
    </row>
    <row r="8" ht="32.25" customHeight="1" spans="1:10">
      <c r="A8" s="50" t="s">
        <v>387</v>
      </c>
      <c r="B8" s="39"/>
      <c r="C8" s="39"/>
      <c r="D8" s="39"/>
      <c r="E8" s="39"/>
      <c r="F8" s="39"/>
      <c r="G8" s="39"/>
      <c r="H8" s="39"/>
      <c r="I8" s="39"/>
      <c r="J8" s="75"/>
    </row>
    <row r="9" ht="32.25" customHeight="1" spans="1:10">
      <c r="A9" s="51" t="s">
        <v>388</v>
      </c>
      <c r="B9" s="52"/>
      <c r="C9" s="53" t="s">
        <v>389</v>
      </c>
      <c r="D9" s="54"/>
      <c r="E9" s="55"/>
      <c r="F9" s="53" t="s">
        <v>390</v>
      </c>
      <c r="G9" s="55"/>
      <c r="H9" s="40" t="s">
        <v>391</v>
      </c>
      <c r="I9" s="41"/>
      <c r="J9" s="76"/>
    </row>
    <row r="10" ht="32.25" customHeight="1" spans="1:10">
      <c r="A10" s="56"/>
      <c r="B10" s="57"/>
      <c r="C10" s="58"/>
      <c r="D10" s="59"/>
      <c r="E10" s="60"/>
      <c r="F10" s="58"/>
      <c r="G10" s="60"/>
      <c r="H10" s="43" t="s">
        <v>392</v>
      </c>
      <c r="I10" s="43" t="s">
        <v>393</v>
      </c>
      <c r="J10" s="43" t="s">
        <v>394</v>
      </c>
    </row>
    <row r="11" ht="34.5" customHeight="1" spans="1:10">
      <c r="A11" s="44"/>
      <c r="B11" s="61"/>
      <c r="C11" s="44"/>
      <c r="D11" s="45"/>
      <c r="E11" s="61"/>
      <c r="F11" s="44"/>
      <c r="G11" s="61"/>
      <c r="H11" s="62"/>
      <c r="I11" s="62"/>
      <c r="J11" s="62"/>
    </row>
    <row r="12" ht="32.25" customHeight="1" spans="1:10">
      <c r="A12" s="63" t="s">
        <v>395</v>
      </c>
      <c r="B12" s="64"/>
      <c r="C12" s="64"/>
      <c r="D12" s="64"/>
      <c r="E12" s="64"/>
      <c r="F12" s="64"/>
      <c r="G12" s="64"/>
      <c r="H12" s="64"/>
      <c r="I12" s="64"/>
      <c r="J12" s="80"/>
    </row>
    <row r="13" ht="32.25" customHeight="1" spans="1:10">
      <c r="A13" s="65" t="s">
        <v>396</v>
      </c>
      <c r="B13" s="66"/>
      <c r="C13" s="66"/>
      <c r="D13" s="66"/>
      <c r="E13" s="66"/>
      <c r="F13" s="66"/>
      <c r="G13" s="67"/>
      <c r="H13" s="68" t="s">
        <v>397</v>
      </c>
      <c r="I13" s="81" t="s">
        <v>267</v>
      </c>
      <c r="J13" s="68" t="s">
        <v>398</v>
      </c>
    </row>
    <row r="14" ht="36" customHeight="1" spans="1:10">
      <c r="A14" s="69" t="s">
        <v>260</v>
      </c>
      <c r="B14" s="69" t="s">
        <v>399</v>
      </c>
      <c r="C14" s="70" t="s">
        <v>262</v>
      </c>
      <c r="D14" s="70" t="s">
        <v>263</v>
      </c>
      <c r="E14" s="70" t="s">
        <v>264</v>
      </c>
      <c r="F14" s="70" t="s">
        <v>265</v>
      </c>
      <c r="G14" s="70" t="s">
        <v>266</v>
      </c>
      <c r="H14" s="46"/>
      <c r="I14" s="46"/>
      <c r="J14" s="46"/>
    </row>
    <row r="15" ht="32.25" customHeight="1" spans="1:10">
      <c r="A15" s="71"/>
      <c r="B15" s="71"/>
      <c r="C15" s="72"/>
      <c r="D15" s="71"/>
      <c r="E15" s="71"/>
      <c r="F15" s="71"/>
      <c r="G15" s="71"/>
      <c r="H15" s="73"/>
      <c r="I15" s="82"/>
      <c r="J15" s="73"/>
    </row>
  </sheetData>
  <mergeCells count="21">
    <mergeCell ref="A1:J1"/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J12"/>
    <mergeCell ref="A13:G13"/>
    <mergeCell ref="A5:A6"/>
    <mergeCell ref="H13:H14"/>
    <mergeCell ref="I13:I14"/>
    <mergeCell ref="J13:J14"/>
    <mergeCell ref="F9:G10"/>
    <mergeCell ref="A9:B10"/>
    <mergeCell ref="C9:E10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Below="0" summaryRight="0"/>
  </sheetPr>
  <dimension ref="A1:O9"/>
  <sheetViews>
    <sheetView showZeros="0" workbookViewId="0">
      <selection activeCell="F14" sqref="F14"/>
    </sheetView>
  </sheetViews>
  <sheetFormatPr defaultColWidth="10.575" defaultRowHeight="13.5" customHeight="1"/>
  <cols>
    <col min="1" max="1" width="41" customWidth="1"/>
    <col min="2" max="2" width="15.1416666666667" customWidth="1"/>
    <col min="3" max="3" width="15" customWidth="1"/>
    <col min="4" max="4" width="21.575" customWidth="1"/>
    <col min="5" max="5" width="12" customWidth="1"/>
    <col min="6" max="6" width="11.85" customWidth="1"/>
    <col min="7" max="7" width="12.85" customWidth="1"/>
    <col min="8" max="8" width="11.9833333333333" customWidth="1"/>
    <col min="9" max="12" width="12.7083333333333" customWidth="1"/>
    <col min="14" max="15" width="12.7083333333333" customWidth="1"/>
  </cols>
  <sheetData>
    <row r="1" ht="14.25" customHeight="1" spans="1: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9" t="s">
        <v>400</v>
      </c>
    </row>
    <row r="2" ht="47.25" customHeight="1" spans="1:15">
      <c r="A2" s="9" t="s">
        <v>401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5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0" t="s">
        <v>402</v>
      </c>
    </row>
    <row r="4" ht="23.25" customHeight="1" spans="1:15">
      <c r="A4" s="10" t="s">
        <v>183</v>
      </c>
      <c r="B4" s="10" t="s">
        <v>403</v>
      </c>
      <c r="C4" s="10" t="s">
        <v>404</v>
      </c>
      <c r="D4" s="10" t="s">
        <v>405</v>
      </c>
      <c r="E4" s="11" t="s">
        <v>406</v>
      </c>
      <c r="F4" s="12"/>
      <c r="G4" s="12"/>
      <c r="H4" s="13" t="s">
        <v>407</v>
      </c>
      <c r="I4" s="11" t="s">
        <v>408</v>
      </c>
      <c r="J4" s="12"/>
      <c r="K4" s="12"/>
      <c r="L4" s="13"/>
      <c r="M4" s="10" t="s">
        <v>409</v>
      </c>
      <c r="N4" s="11" t="s">
        <v>410</v>
      </c>
      <c r="O4" s="13"/>
    </row>
    <row r="5" ht="23.25" customHeight="1" spans="1:15">
      <c r="A5" s="14"/>
      <c r="B5" s="14"/>
      <c r="C5" s="14"/>
      <c r="D5" s="14"/>
      <c r="E5" s="15" t="s">
        <v>411</v>
      </c>
      <c r="F5" s="16"/>
      <c r="G5" s="17"/>
      <c r="H5" s="18" t="s">
        <v>412</v>
      </c>
      <c r="I5" s="10" t="s">
        <v>57</v>
      </c>
      <c r="J5" s="10" t="s">
        <v>413</v>
      </c>
      <c r="K5" s="11" t="s">
        <v>414</v>
      </c>
      <c r="L5" s="13"/>
      <c r="M5" s="14"/>
      <c r="N5" s="14" t="s">
        <v>415</v>
      </c>
      <c r="O5" s="14" t="s">
        <v>416</v>
      </c>
    </row>
    <row r="6" ht="23.25" customHeight="1" spans="1:15">
      <c r="A6" s="19"/>
      <c r="B6" s="19"/>
      <c r="C6" s="19"/>
      <c r="D6" s="19"/>
      <c r="E6" s="19" t="s">
        <v>59</v>
      </c>
      <c r="F6" s="19" t="s">
        <v>417</v>
      </c>
      <c r="G6" s="19" t="s">
        <v>418</v>
      </c>
      <c r="H6" s="20" t="s">
        <v>419</v>
      </c>
      <c r="I6" s="19" t="s">
        <v>57</v>
      </c>
      <c r="J6" s="19" t="s">
        <v>413</v>
      </c>
      <c r="K6" s="31" t="s">
        <v>414</v>
      </c>
      <c r="L6" s="31" t="s">
        <v>420</v>
      </c>
      <c r="M6" s="19"/>
      <c r="N6" s="19" t="s">
        <v>415</v>
      </c>
      <c r="O6" s="19" t="s">
        <v>416</v>
      </c>
    </row>
    <row r="7" ht="17.25" customHeight="1" spans="1:15">
      <c r="A7" s="21" t="s">
        <v>421</v>
      </c>
      <c r="B7" s="22" t="s">
        <v>421</v>
      </c>
      <c r="C7" s="23" t="s">
        <v>421</v>
      </c>
      <c r="D7" s="23">
        <v>1</v>
      </c>
      <c r="E7" s="7">
        <v>39225883.19</v>
      </c>
      <c r="F7" s="24">
        <v>3</v>
      </c>
      <c r="G7" s="24"/>
      <c r="H7" s="24"/>
      <c r="I7" s="22">
        <v>6</v>
      </c>
      <c r="J7" s="22">
        <v>7</v>
      </c>
      <c r="K7" s="22">
        <v>8</v>
      </c>
      <c r="L7" s="22">
        <v>9</v>
      </c>
      <c r="M7" s="24">
        <v>10</v>
      </c>
      <c r="N7" s="24">
        <v>11</v>
      </c>
      <c r="O7" s="24">
        <v>12</v>
      </c>
    </row>
    <row r="8" ht="22.5" customHeight="1" spans="1:15">
      <c r="A8" s="21" t="s">
        <v>57</v>
      </c>
      <c r="B8" s="21"/>
      <c r="C8" s="21"/>
      <c r="D8" s="25">
        <v>134</v>
      </c>
      <c r="E8" s="25">
        <v>131</v>
      </c>
      <c r="F8" s="25"/>
      <c r="G8" s="25">
        <v>131</v>
      </c>
      <c r="H8" s="5"/>
      <c r="I8" s="32">
        <v>178</v>
      </c>
      <c r="J8" s="32"/>
      <c r="K8" s="32">
        <v>142</v>
      </c>
      <c r="L8" s="32">
        <v>36</v>
      </c>
      <c r="M8" s="24"/>
      <c r="N8" s="25"/>
      <c r="O8" s="25"/>
    </row>
    <row r="9" ht="22.5" customHeight="1" spans="1:15">
      <c r="A9" s="26" t="s">
        <v>72</v>
      </c>
      <c r="B9" s="27" t="s">
        <v>422</v>
      </c>
      <c r="C9" s="27" t="s">
        <v>423</v>
      </c>
      <c r="D9" s="28">
        <v>134</v>
      </c>
      <c r="E9" s="28">
        <v>131</v>
      </c>
      <c r="F9" s="28"/>
      <c r="G9" s="28">
        <v>131</v>
      </c>
      <c r="H9" s="24"/>
      <c r="I9" s="33">
        <v>178</v>
      </c>
      <c r="J9" s="33"/>
      <c r="K9" s="33">
        <v>142</v>
      </c>
      <c r="L9" s="33">
        <v>36</v>
      </c>
      <c r="M9" s="24"/>
      <c r="N9" s="28"/>
      <c r="O9" s="28"/>
    </row>
  </sheetData>
  <mergeCells count="17">
    <mergeCell ref="A2:O2"/>
    <mergeCell ref="E4:H4"/>
    <mergeCell ref="I4:L4"/>
    <mergeCell ref="N4:O4"/>
    <mergeCell ref="E5:G5"/>
    <mergeCell ref="K5:L5"/>
    <mergeCell ref="A8:C8"/>
    <mergeCell ref="A4:A6"/>
    <mergeCell ref="B4:B6"/>
    <mergeCell ref="C4:C6"/>
    <mergeCell ref="D4:D6"/>
    <mergeCell ref="H5:H6"/>
    <mergeCell ref="I5:I6"/>
    <mergeCell ref="J5:J6"/>
    <mergeCell ref="M4:M6"/>
    <mergeCell ref="N5:N6"/>
    <mergeCell ref="O5:O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E13" sqref="E13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83"/>
      <c r="O1" s="159"/>
      <c r="P1" s="159"/>
      <c r="Q1" s="159"/>
      <c r="R1" s="159"/>
      <c r="S1" s="141" t="s">
        <v>53</v>
      </c>
    </row>
    <row r="2" ht="57.75" customHeight="1" spans="1:19">
      <c r="A2" s="232" t="s">
        <v>54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306"/>
      <c r="P2" s="306"/>
      <c r="Q2" s="306"/>
      <c r="R2" s="306"/>
      <c r="S2" s="306"/>
    </row>
    <row r="3" ht="21" customHeight="1" spans="1:19">
      <c r="A3" s="123" t="str">
        <f>"单位名称："&amp;"维西傈僳族自治县保和镇第二完全小学"</f>
        <v>单位名称：维西傈僳族自治县保和镇第二完全小学</v>
      </c>
      <c r="B3" s="90"/>
      <c r="C3" s="90"/>
      <c r="D3" s="90"/>
      <c r="E3" s="90"/>
      <c r="F3" s="90"/>
      <c r="G3" s="90"/>
      <c r="H3" s="90"/>
      <c r="I3" s="90"/>
      <c r="J3" s="163"/>
      <c r="K3" s="90"/>
      <c r="L3" s="90"/>
      <c r="M3" s="90"/>
      <c r="N3" s="90"/>
      <c r="O3" s="163"/>
      <c r="P3" s="163"/>
      <c r="Q3" s="163"/>
      <c r="R3" s="163"/>
      <c r="S3" s="179" t="s">
        <v>2</v>
      </c>
    </row>
    <row r="4" ht="18.75" customHeight="1" spans="1:19">
      <c r="A4" s="290" t="s">
        <v>55</v>
      </c>
      <c r="B4" s="291" t="s">
        <v>56</v>
      </c>
      <c r="C4" s="291" t="s">
        <v>57</v>
      </c>
      <c r="D4" s="292" t="s">
        <v>58</v>
      </c>
      <c r="E4" s="293"/>
      <c r="F4" s="293"/>
      <c r="G4" s="293"/>
      <c r="H4" s="293"/>
      <c r="I4" s="293"/>
      <c r="J4" s="307"/>
      <c r="K4" s="293"/>
      <c r="L4" s="293"/>
      <c r="M4" s="293"/>
      <c r="N4" s="287"/>
      <c r="O4" s="292" t="s">
        <v>47</v>
      </c>
      <c r="P4" s="292"/>
      <c r="Q4" s="292"/>
      <c r="R4" s="292"/>
      <c r="S4" s="310"/>
    </row>
    <row r="5" ht="19.5" customHeight="1" spans="1:19">
      <c r="A5" s="294"/>
      <c r="B5" s="295"/>
      <c r="C5" s="295"/>
      <c r="D5" s="296" t="s">
        <v>59</v>
      </c>
      <c r="E5" s="296" t="s">
        <v>60</v>
      </c>
      <c r="F5" s="296" t="s">
        <v>61</v>
      </c>
      <c r="G5" s="296" t="s">
        <v>62</v>
      </c>
      <c r="H5" s="296" t="s">
        <v>63</v>
      </c>
      <c r="I5" s="308" t="s">
        <v>64</v>
      </c>
      <c r="J5" s="308"/>
      <c r="K5" s="308"/>
      <c r="L5" s="308"/>
      <c r="M5" s="308"/>
      <c r="N5" s="299"/>
      <c r="O5" s="296" t="s">
        <v>59</v>
      </c>
      <c r="P5" s="296" t="s">
        <v>60</v>
      </c>
      <c r="Q5" s="296" t="s">
        <v>61</v>
      </c>
      <c r="R5" s="296" t="s">
        <v>62</v>
      </c>
      <c r="S5" s="296" t="s">
        <v>65</v>
      </c>
    </row>
    <row r="6" ht="28.5" customHeight="1" spans="1:19">
      <c r="A6" s="297"/>
      <c r="B6" s="298"/>
      <c r="C6" s="298"/>
      <c r="D6" s="299"/>
      <c r="E6" s="299"/>
      <c r="F6" s="299"/>
      <c r="G6" s="299"/>
      <c r="H6" s="299"/>
      <c r="I6" s="298" t="s">
        <v>59</v>
      </c>
      <c r="J6" s="298" t="s">
        <v>66</v>
      </c>
      <c r="K6" s="298" t="s">
        <v>67</v>
      </c>
      <c r="L6" s="298" t="s">
        <v>68</v>
      </c>
      <c r="M6" s="298" t="s">
        <v>69</v>
      </c>
      <c r="N6" s="298" t="s">
        <v>70</v>
      </c>
      <c r="O6" s="309"/>
      <c r="P6" s="309"/>
      <c r="Q6" s="309"/>
      <c r="R6" s="309"/>
      <c r="S6" s="299"/>
    </row>
    <row r="7" ht="20.25" customHeight="1" spans="1:19">
      <c r="A7" s="300">
        <v>1</v>
      </c>
      <c r="B7" s="300">
        <v>2</v>
      </c>
      <c r="C7" s="300">
        <v>3</v>
      </c>
      <c r="D7" s="300">
        <v>4</v>
      </c>
      <c r="E7" s="300">
        <v>5</v>
      </c>
      <c r="F7" s="300">
        <v>6</v>
      </c>
      <c r="G7" s="300"/>
      <c r="H7" s="300"/>
      <c r="I7" s="300">
        <v>9</v>
      </c>
      <c r="J7" s="300">
        <v>10</v>
      </c>
      <c r="K7" s="300">
        <v>11</v>
      </c>
      <c r="L7" s="300">
        <v>12</v>
      </c>
      <c r="M7" s="300">
        <v>13</v>
      </c>
      <c r="N7" s="300">
        <v>14</v>
      </c>
      <c r="O7" s="300">
        <v>15</v>
      </c>
      <c r="P7" s="300">
        <v>16</v>
      </c>
      <c r="Q7" s="300">
        <v>17</v>
      </c>
      <c r="R7" s="300">
        <v>18</v>
      </c>
      <c r="S7" s="300">
        <v>19</v>
      </c>
    </row>
    <row r="8" ht="22.5" customHeight="1" spans="1:19">
      <c r="A8" s="301" t="s">
        <v>71</v>
      </c>
      <c r="B8" s="302" t="s">
        <v>72</v>
      </c>
      <c r="C8" s="303">
        <v>45573052.88</v>
      </c>
      <c r="D8" s="303">
        <v>45573052.88</v>
      </c>
      <c r="E8" s="304">
        <v>45573052.88</v>
      </c>
      <c r="F8" s="304"/>
      <c r="G8" s="304"/>
      <c r="H8" s="304"/>
      <c r="I8" s="304"/>
      <c r="J8" s="304"/>
      <c r="K8" s="304"/>
      <c r="L8" s="304"/>
      <c r="M8" s="304"/>
      <c r="N8" s="304"/>
      <c r="O8" s="227"/>
      <c r="P8" s="227"/>
      <c r="Q8" s="227"/>
      <c r="R8" s="227"/>
      <c r="S8" s="227"/>
    </row>
    <row r="9" ht="22.5" customHeight="1" spans="1:19">
      <c r="A9" s="46" t="s">
        <v>57</v>
      </c>
      <c r="B9" s="305"/>
      <c r="C9" s="304">
        <v>45573052.88</v>
      </c>
      <c r="D9" s="304">
        <v>45573052.88</v>
      </c>
      <c r="E9" s="304">
        <v>45573052.88</v>
      </c>
      <c r="F9" s="304"/>
      <c r="G9" s="304"/>
      <c r="H9" s="304"/>
      <c r="I9" s="304"/>
      <c r="J9" s="304"/>
      <c r="K9" s="304"/>
      <c r="L9" s="304"/>
      <c r="M9" s="304"/>
      <c r="N9" s="304"/>
      <c r="O9" s="227"/>
      <c r="P9" s="227"/>
      <c r="Q9" s="227"/>
      <c r="R9" s="227"/>
      <c r="S9" s="227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Below="0" summaryRight="0"/>
  </sheetPr>
  <dimension ref="A1:E7"/>
  <sheetViews>
    <sheetView showZeros="0" workbookViewId="0">
      <selection activeCell="F13" sqref="F13"/>
    </sheetView>
  </sheetViews>
  <sheetFormatPr defaultColWidth="10" defaultRowHeight="15" customHeight="1" outlineLevelRow="6" outlineLevelCol="4"/>
  <cols>
    <col min="2" max="2" width="49.2833333333333" customWidth="1"/>
    <col min="3" max="3" width="55.2833333333333" customWidth="1"/>
    <col min="5" max="5" width="18.75" customWidth="1"/>
  </cols>
  <sheetData>
    <row r="1" ht="51" customHeight="1" spans="1:3">
      <c r="A1" s="1" t="s">
        <v>424</v>
      </c>
      <c r="B1" s="2"/>
      <c r="C1" s="2"/>
    </row>
    <row r="2" ht="24" customHeight="1" spans="1:3">
      <c r="A2" s="3" t="s">
        <v>425</v>
      </c>
      <c r="B2" s="4" t="s">
        <v>183</v>
      </c>
      <c r="C2" s="4" t="s">
        <v>185</v>
      </c>
    </row>
    <row r="3" ht="22.5" customHeight="1" spans="1:3">
      <c r="A3" s="5">
        <f>ROW()-2</f>
        <v>1</v>
      </c>
      <c r="B3" s="6" t="s">
        <v>72</v>
      </c>
      <c r="C3" s="6" t="s">
        <v>249</v>
      </c>
    </row>
    <row r="7" customHeight="1" spans="5:5">
      <c r="E7" s="7"/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O26"/>
  <sheetViews>
    <sheetView showZeros="0" topLeftCell="A9" workbookViewId="0">
      <selection activeCell="H11" sqref="H11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83"/>
      <c r="H1" s="283"/>
      <c r="J1" s="283"/>
      <c r="O1" s="121" t="s">
        <v>73</v>
      </c>
    </row>
    <row r="2" ht="42" customHeight="1" spans="1:15">
      <c r="A2" s="86" t="s">
        <v>74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</row>
    <row r="3" ht="24" customHeight="1" spans="1:15">
      <c r="A3" s="285" t="str">
        <f>"单位名称："&amp;"维西傈僳族自治县保和镇第二完全小学"</f>
        <v>单位名称：维西傈僳族自治县保和镇第二完全小学</v>
      </c>
      <c r="B3" s="286"/>
      <c r="C3" s="158"/>
      <c r="D3" s="84"/>
      <c r="E3" s="158"/>
      <c r="F3" s="158"/>
      <c r="G3" s="158"/>
      <c r="H3" s="84"/>
      <c r="I3" s="158"/>
      <c r="J3" s="84"/>
      <c r="K3" s="158"/>
      <c r="L3" s="158"/>
      <c r="M3" s="288"/>
      <c r="N3" s="288"/>
      <c r="O3" s="194" t="s">
        <v>2</v>
      </c>
    </row>
    <row r="4" ht="19.5" customHeight="1" spans="1:15">
      <c r="A4" s="92" t="s">
        <v>75</v>
      </c>
      <c r="B4" s="92" t="s">
        <v>76</v>
      </c>
      <c r="C4" s="92" t="s">
        <v>57</v>
      </c>
      <c r="D4" s="94" t="s">
        <v>60</v>
      </c>
      <c r="E4" s="149" t="s">
        <v>77</v>
      </c>
      <c r="F4" s="150" t="s">
        <v>78</v>
      </c>
      <c r="G4" s="92" t="s">
        <v>61</v>
      </c>
      <c r="H4" s="92" t="s">
        <v>62</v>
      </c>
      <c r="I4" s="92" t="s">
        <v>79</v>
      </c>
      <c r="J4" s="94" t="s">
        <v>80</v>
      </c>
      <c r="K4" s="95"/>
      <c r="L4" s="95"/>
      <c r="M4" s="95"/>
      <c r="N4" s="95"/>
      <c r="O4" s="96"/>
    </row>
    <row r="5" ht="33.75" customHeight="1" spans="1:15">
      <c r="A5" s="100"/>
      <c r="B5" s="100"/>
      <c r="C5" s="100"/>
      <c r="D5" s="260" t="s">
        <v>59</v>
      </c>
      <c r="E5" s="186" t="s">
        <v>77</v>
      </c>
      <c r="F5" s="186" t="s">
        <v>78</v>
      </c>
      <c r="G5" s="100"/>
      <c r="H5" s="100"/>
      <c r="I5" s="100"/>
      <c r="J5" s="260" t="s">
        <v>59</v>
      </c>
      <c r="K5" s="129" t="s">
        <v>81</v>
      </c>
      <c r="L5" s="129" t="s">
        <v>82</v>
      </c>
      <c r="M5" s="129" t="s">
        <v>83</v>
      </c>
      <c r="N5" s="129" t="s">
        <v>84</v>
      </c>
      <c r="O5" s="129" t="s">
        <v>85</v>
      </c>
    </row>
    <row r="6" ht="20.25" customHeight="1" spans="1:15">
      <c r="A6" s="215">
        <v>1</v>
      </c>
      <c r="B6" s="215">
        <v>2</v>
      </c>
      <c r="C6" s="260">
        <v>3</v>
      </c>
      <c r="D6" s="260">
        <v>4</v>
      </c>
      <c r="E6" s="260">
        <v>5</v>
      </c>
      <c r="F6" s="260">
        <v>6</v>
      </c>
      <c r="G6" s="260">
        <v>7</v>
      </c>
      <c r="H6" s="260">
        <v>8</v>
      </c>
      <c r="I6" s="260">
        <v>9</v>
      </c>
      <c r="J6" s="260">
        <v>10</v>
      </c>
      <c r="K6" s="260">
        <v>11</v>
      </c>
      <c r="L6" s="260">
        <v>12</v>
      </c>
      <c r="M6" s="260">
        <v>13</v>
      </c>
      <c r="N6" s="260">
        <v>14</v>
      </c>
      <c r="O6" s="260">
        <v>15</v>
      </c>
    </row>
    <row r="7" ht="22.5" customHeight="1" spans="1:15">
      <c r="A7" s="278" t="s">
        <v>86</v>
      </c>
      <c r="B7" s="278" t="s">
        <v>87</v>
      </c>
      <c r="C7" s="62">
        <v>33212512.77</v>
      </c>
      <c r="D7" s="62">
        <v>33212512.77</v>
      </c>
      <c r="E7" s="62">
        <v>32463512.77</v>
      </c>
      <c r="F7" s="62">
        <v>749000</v>
      </c>
      <c r="G7" s="62"/>
      <c r="H7" s="62"/>
      <c r="I7" s="62"/>
      <c r="J7" s="62"/>
      <c r="K7" s="62"/>
      <c r="L7" s="62"/>
      <c r="M7" s="62"/>
      <c r="N7" s="62"/>
      <c r="O7" s="62"/>
    </row>
    <row r="8" ht="22.5" customHeight="1" spans="1:15">
      <c r="A8" s="278" t="s">
        <v>88</v>
      </c>
      <c r="B8" s="278" t="str">
        <f>"  "&amp;"普通教育"</f>
        <v>  普通教育</v>
      </c>
      <c r="C8" s="62">
        <v>33212512.77</v>
      </c>
      <c r="D8" s="62">
        <v>33212512.77</v>
      </c>
      <c r="E8" s="62">
        <v>32463512.77</v>
      </c>
      <c r="F8" s="62">
        <v>749000</v>
      </c>
      <c r="G8" s="62"/>
      <c r="H8" s="62"/>
      <c r="I8" s="62"/>
      <c r="J8" s="62"/>
      <c r="K8" s="62"/>
      <c r="L8" s="62"/>
      <c r="M8" s="62"/>
      <c r="N8" s="62"/>
      <c r="O8" s="62"/>
    </row>
    <row r="9" ht="22.5" customHeight="1" spans="1:15">
      <c r="A9" s="278" t="s">
        <v>89</v>
      </c>
      <c r="B9" s="278" t="str">
        <f>"    "&amp;"学前教育"</f>
        <v>    学前教育</v>
      </c>
      <c r="C9" s="62">
        <v>1256557.06</v>
      </c>
      <c r="D9" s="62">
        <v>1256557.06</v>
      </c>
      <c r="E9" s="62">
        <v>1200557.06</v>
      </c>
      <c r="F9" s="62">
        <v>56000</v>
      </c>
      <c r="G9" s="62"/>
      <c r="H9" s="62"/>
      <c r="I9" s="62"/>
      <c r="J9" s="62"/>
      <c r="K9" s="62"/>
      <c r="L9" s="62"/>
      <c r="M9" s="62"/>
      <c r="N9" s="62"/>
      <c r="O9" s="62"/>
    </row>
    <row r="10" ht="22.5" customHeight="1" spans="1:15">
      <c r="A10" s="278" t="s">
        <v>90</v>
      </c>
      <c r="B10" s="278" t="str">
        <f>"    "&amp;"小学教育"</f>
        <v>    小学教育</v>
      </c>
      <c r="C10" s="62">
        <v>31955955.71</v>
      </c>
      <c r="D10" s="62">
        <v>31955955.71</v>
      </c>
      <c r="E10" s="62">
        <v>31262955.71</v>
      </c>
      <c r="F10" s="62">
        <v>693000</v>
      </c>
      <c r="G10" s="62"/>
      <c r="H10" s="62"/>
      <c r="I10" s="62"/>
      <c r="J10" s="62"/>
      <c r="K10" s="62"/>
      <c r="L10" s="62"/>
      <c r="M10" s="62"/>
      <c r="N10" s="62"/>
      <c r="O10" s="62"/>
    </row>
    <row r="11" ht="22.5" customHeight="1" spans="1:15">
      <c r="A11" s="278" t="s">
        <v>91</v>
      </c>
      <c r="B11" s="278" t="s">
        <v>92</v>
      </c>
      <c r="C11" s="62">
        <v>4762789.44</v>
      </c>
      <c r="D11" s="62">
        <v>4762789.44</v>
      </c>
      <c r="E11" s="62">
        <v>4512133.44</v>
      </c>
      <c r="F11" s="62">
        <v>250656</v>
      </c>
      <c r="G11" s="62"/>
      <c r="H11" s="62"/>
      <c r="I11" s="62"/>
      <c r="J11" s="62"/>
      <c r="K11" s="62"/>
      <c r="L11" s="62"/>
      <c r="M11" s="62"/>
      <c r="N11" s="62"/>
      <c r="O11" s="62"/>
    </row>
    <row r="12" ht="22.5" customHeight="1" spans="1:15">
      <c r="A12" s="278" t="s">
        <v>93</v>
      </c>
      <c r="B12" s="278" t="str">
        <f>"  "&amp;"行政事业单位养老支出"</f>
        <v>  行政事业单位养老支出</v>
      </c>
      <c r="C12" s="62">
        <v>4512133.44</v>
      </c>
      <c r="D12" s="62">
        <v>4512133.44</v>
      </c>
      <c r="E12" s="62">
        <v>4512133.44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2.5" customHeight="1" spans="1:15">
      <c r="A13" s="278" t="s">
        <v>94</v>
      </c>
      <c r="B13" s="278" t="str">
        <f>"    "&amp;"机关事业单位基本养老保险缴费支出"</f>
        <v>    机关事业单位基本养老保险缴费支出</v>
      </c>
      <c r="C13" s="62">
        <v>4512133.44</v>
      </c>
      <c r="D13" s="62">
        <v>4512133.44</v>
      </c>
      <c r="E13" s="62">
        <v>4512133.44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2.5" customHeight="1" spans="1:15">
      <c r="A14" s="278" t="s">
        <v>95</v>
      </c>
      <c r="B14" s="278" t="str">
        <f>"    "&amp;"机关事业单位职业年金缴费支出"</f>
        <v>    机关事业单位职业年金缴费支出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2.5" customHeight="1" spans="1:15">
      <c r="A15" s="278" t="s">
        <v>96</v>
      </c>
      <c r="B15" s="278" t="str">
        <f>"  "&amp;"抚恤"</f>
        <v>  抚恤</v>
      </c>
      <c r="C15" s="62">
        <v>250656</v>
      </c>
      <c r="D15" s="62">
        <v>250656</v>
      </c>
      <c r="E15" s="62"/>
      <c r="F15" s="62">
        <v>250656</v>
      </c>
      <c r="G15" s="62"/>
      <c r="H15" s="62"/>
      <c r="I15" s="62"/>
      <c r="J15" s="62"/>
      <c r="K15" s="62"/>
      <c r="L15" s="62"/>
      <c r="M15" s="62"/>
      <c r="N15" s="62"/>
      <c r="O15" s="62"/>
    </row>
    <row r="16" ht="22.5" customHeight="1" spans="1:15">
      <c r="A16" s="278" t="s">
        <v>97</v>
      </c>
      <c r="B16" s="278" t="str">
        <f>"    "&amp;"死亡抚恤"</f>
        <v>    死亡抚恤</v>
      </c>
      <c r="C16" s="62">
        <v>250656</v>
      </c>
      <c r="D16" s="62">
        <v>250656</v>
      </c>
      <c r="E16" s="62"/>
      <c r="F16" s="62">
        <v>250656</v>
      </c>
      <c r="G16" s="62"/>
      <c r="H16" s="62"/>
      <c r="I16" s="62"/>
      <c r="J16" s="62"/>
      <c r="K16" s="62"/>
      <c r="L16" s="62"/>
      <c r="M16" s="62"/>
      <c r="N16" s="62"/>
      <c r="O16" s="62"/>
    </row>
    <row r="17" ht="22.5" customHeight="1" spans="1:15">
      <c r="A17" s="278" t="s">
        <v>98</v>
      </c>
      <c r="B17" s="278" t="s">
        <v>99</v>
      </c>
      <c r="C17" s="62">
        <v>4040730.59</v>
      </c>
      <c r="D17" s="62">
        <v>4040730.59</v>
      </c>
      <c r="E17" s="62">
        <v>4040730.59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2.5" customHeight="1" spans="1:15">
      <c r="A18" s="278" t="s">
        <v>100</v>
      </c>
      <c r="B18" s="278" t="str">
        <f>"  "&amp;"行政事业单位医疗"</f>
        <v>  行政事业单位医疗</v>
      </c>
      <c r="C18" s="62">
        <v>4040730.59</v>
      </c>
      <c r="D18" s="62">
        <v>4040730.59</v>
      </c>
      <c r="E18" s="62">
        <v>4040730.59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2.5" customHeight="1" spans="1:15">
      <c r="A19" s="278" t="s">
        <v>101</v>
      </c>
      <c r="B19" s="278" t="str">
        <f>"    "&amp;"行政单位医疗"</f>
        <v>    行政单位医疗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2.5" customHeight="1" spans="1:15">
      <c r="A20" s="278" t="s">
        <v>102</v>
      </c>
      <c r="B20" s="278" t="str">
        <f>"    "&amp;"事业单位医疗"</f>
        <v>    事业单位医疗</v>
      </c>
      <c r="C20" s="62">
        <v>2053830.6</v>
      </c>
      <c r="D20" s="62">
        <v>2053830.6</v>
      </c>
      <c r="E20" s="62">
        <v>2053830.6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2.5" customHeight="1" spans="1:15">
      <c r="A21" s="278" t="s">
        <v>103</v>
      </c>
      <c r="B21" s="278" t="str">
        <f>"    "&amp;"公务员医疗补助"</f>
        <v>    公务员医疗补助</v>
      </c>
      <c r="C21" s="62">
        <v>1845214.32</v>
      </c>
      <c r="D21" s="62">
        <v>1845214.32</v>
      </c>
      <c r="E21" s="62">
        <v>1845214.32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2.5" customHeight="1" spans="1:15">
      <c r="A22" s="278" t="s">
        <v>104</v>
      </c>
      <c r="B22" s="278" t="str">
        <f>"    "&amp;"其他行政事业单位医疗支出"</f>
        <v>    其他行政事业单位医疗支出</v>
      </c>
      <c r="C22" s="62">
        <v>141685.67</v>
      </c>
      <c r="D22" s="62">
        <v>141685.67</v>
      </c>
      <c r="E22" s="62">
        <v>141685.67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2.5" customHeight="1" spans="1:15">
      <c r="A23" s="278" t="s">
        <v>105</v>
      </c>
      <c r="B23" s="278" t="s">
        <v>106</v>
      </c>
      <c r="C23" s="62">
        <v>3557020.08</v>
      </c>
      <c r="D23" s="62">
        <v>3557020.08</v>
      </c>
      <c r="E23" s="62">
        <v>3557020.08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2.5" customHeight="1" spans="1:15">
      <c r="A24" s="278" t="s">
        <v>107</v>
      </c>
      <c r="B24" s="278" t="str">
        <f>"  "&amp;"住房改革支出"</f>
        <v>  住房改革支出</v>
      </c>
      <c r="C24" s="62">
        <v>3557020.08</v>
      </c>
      <c r="D24" s="62">
        <v>3557020.08</v>
      </c>
      <c r="E24" s="62">
        <v>3557020.08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2.5" customHeight="1" spans="1:15">
      <c r="A25" s="278" t="s">
        <v>108</v>
      </c>
      <c r="B25" s="278" t="str">
        <f>"    "&amp;"住房公积金"</f>
        <v>    住房公积金</v>
      </c>
      <c r="C25" s="62">
        <v>3557020.08</v>
      </c>
      <c r="D25" s="62">
        <v>3557020.08</v>
      </c>
      <c r="E25" s="62">
        <v>3557020.08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2.5" customHeight="1" spans="1:15">
      <c r="A26" s="117" t="s">
        <v>109</v>
      </c>
      <c r="B26" s="287" t="s">
        <v>109</v>
      </c>
      <c r="C26" s="187">
        <v>45573052.88</v>
      </c>
      <c r="D26" s="62">
        <v>45573052.88</v>
      </c>
      <c r="E26" s="187">
        <v>44573396.88</v>
      </c>
      <c r="F26" s="187">
        <v>999656</v>
      </c>
      <c r="G26" s="187"/>
      <c r="H26" s="62"/>
      <c r="I26" s="187"/>
      <c r="J26" s="62"/>
      <c r="K26" s="187"/>
      <c r="L26" s="187"/>
      <c r="M26" s="187"/>
      <c r="N26" s="187"/>
      <c r="O26" s="187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16" workbookViewId="0">
      <selection activeCell="G9" sqref="G9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121" t="s">
        <v>110</v>
      </c>
    </row>
    <row r="2" ht="36" customHeight="1" spans="1:4">
      <c r="A2" s="86" t="s">
        <v>111</v>
      </c>
      <c r="B2" s="269"/>
      <c r="C2" s="269"/>
      <c r="D2" s="269"/>
    </row>
    <row r="3" ht="24" customHeight="1" spans="1:4">
      <c r="A3" s="88" t="str">
        <f>"单位名称："&amp;"维西傈僳族自治县保和镇第二完全小学"</f>
        <v>单位名称：维西傈僳族自治县保和镇第二完全小学</v>
      </c>
      <c r="B3" s="270"/>
      <c r="C3" s="270"/>
      <c r="D3" s="194" t="s">
        <v>2</v>
      </c>
    </row>
    <row r="4" ht="19.5" customHeight="1" spans="1:4">
      <c r="A4" s="94" t="s">
        <v>3</v>
      </c>
      <c r="B4" s="96"/>
      <c r="C4" s="94" t="s">
        <v>4</v>
      </c>
      <c r="D4" s="96"/>
    </row>
    <row r="5" ht="21.75" customHeight="1" spans="1:4">
      <c r="A5" s="112" t="s">
        <v>5</v>
      </c>
      <c r="B5" s="202" t="s">
        <v>6</v>
      </c>
      <c r="C5" s="112" t="s">
        <v>112</v>
      </c>
      <c r="D5" s="202" t="s">
        <v>6</v>
      </c>
    </row>
    <row r="6" ht="17.25" customHeight="1" spans="1:4">
      <c r="A6" s="114"/>
      <c r="B6" s="100"/>
      <c r="C6" s="114"/>
      <c r="D6" s="100"/>
    </row>
    <row r="7" ht="22.5" customHeight="1" spans="1:4">
      <c r="A7" s="271" t="s">
        <v>113</v>
      </c>
      <c r="B7" s="272">
        <v>45573052.88</v>
      </c>
      <c r="C7" s="273" t="s">
        <v>114</v>
      </c>
      <c r="D7" s="187">
        <v>45573052.88</v>
      </c>
    </row>
    <row r="8" ht="22.5" customHeight="1" spans="1:4">
      <c r="A8" s="274" t="s">
        <v>115</v>
      </c>
      <c r="B8" s="272">
        <v>45573052.88</v>
      </c>
      <c r="C8" s="275" t="s">
        <v>116</v>
      </c>
      <c r="D8" s="187"/>
    </row>
    <row r="9" ht="22.5" customHeight="1" spans="1:4">
      <c r="A9" s="274" t="s">
        <v>117</v>
      </c>
      <c r="B9" s="276"/>
      <c r="C9" s="275" t="s">
        <v>118</v>
      </c>
      <c r="D9" s="187"/>
    </row>
    <row r="10" ht="22.5" customHeight="1" spans="1:4">
      <c r="A10" s="274" t="s">
        <v>119</v>
      </c>
      <c r="B10" s="276"/>
      <c r="C10" s="275" t="s">
        <v>120</v>
      </c>
      <c r="D10" s="187"/>
    </row>
    <row r="11" ht="22.5" customHeight="1" spans="1:4">
      <c r="A11" s="277" t="s">
        <v>121</v>
      </c>
      <c r="B11" s="227"/>
      <c r="C11" s="275" t="s">
        <v>122</v>
      </c>
      <c r="D11" s="187"/>
    </row>
    <row r="12" ht="22.5" customHeight="1" spans="1:4">
      <c r="A12" s="274" t="s">
        <v>115</v>
      </c>
      <c r="B12" s="227"/>
      <c r="C12" s="275" t="s">
        <v>123</v>
      </c>
      <c r="D12" s="187">
        <v>33212512.77</v>
      </c>
    </row>
    <row r="13" ht="22.5" customHeight="1" spans="1:4">
      <c r="A13" s="274" t="s">
        <v>117</v>
      </c>
      <c r="B13" s="227"/>
      <c r="C13" s="275" t="s">
        <v>124</v>
      </c>
      <c r="D13" s="187"/>
    </row>
    <row r="14" ht="22.5" customHeight="1" spans="1:4">
      <c r="A14" s="274" t="s">
        <v>119</v>
      </c>
      <c r="B14" s="227"/>
      <c r="C14" s="275" t="s">
        <v>125</v>
      </c>
      <c r="D14" s="187"/>
    </row>
    <row r="15" ht="22.5" customHeight="1" spans="1:4">
      <c r="A15" s="274"/>
      <c r="B15" s="274"/>
      <c r="C15" s="275" t="s">
        <v>126</v>
      </c>
      <c r="D15" s="187">
        <v>4762789.44</v>
      </c>
    </row>
    <row r="16" ht="22.5" customHeight="1" spans="1:4">
      <c r="A16" s="274"/>
      <c r="B16" s="278"/>
      <c r="C16" s="275" t="s">
        <v>127</v>
      </c>
      <c r="D16" s="187">
        <v>4040730.59</v>
      </c>
    </row>
    <row r="17" ht="22.5" customHeight="1" spans="1:4">
      <c r="A17" s="279"/>
      <c r="B17" s="271"/>
      <c r="C17" s="275" t="s">
        <v>128</v>
      </c>
      <c r="D17" s="187"/>
    </row>
    <row r="18" ht="22.5" customHeight="1" spans="1:4">
      <c r="A18" s="279"/>
      <c r="B18" s="271"/>
      <c r="C18" s="275" t="s">
        <v>129</v>
      </c>
      <c r="D18" s="187"/>
    </row>
    <row r="19" ht="22.5" customHeight="1" spans="1:4">
      <c r="A19" s="218"/>
      <c r="B19" s="218"/>
      <c r="C19" s="275" t="s">
        <v>130</v>
      </c>
      <c r="D19" s="187"/>
    </row>
    <row r="20" ht="22.5" customHeight="1" spans="1:4">
      <c r="A20" s="218"/>
      <c r="B20" s="218"/>
      <c r="C20" s="275" t="s">
        <v>131</v>
      </c>
      <c r="D20" s="187"/>
    </row>
    <row r="21" ht="22.5" customHeight="1" spans="1:4">
      <c r="A21" s="218"/>
      <c r="B21" s="218"/>
      <c r="C21" s="275" t="s">
        <v>132</v>
      </c>
      <c r="D21" s="187"/>
    </row>
    <row r="22" ht="22.5" customHeight="1" spans="1:4">
      <c r="A22" s="218"/>
      <c r="B22" s="218"/>
      <c r="C22" s="275" t="s">
        <v>133</v>
      </c>
      <c r="D22" s="187"/>
    </row>
    <row r="23" ht="22.5" customHeight="1" spans="1:4">
      <c r="A23" s="218"/>
      <c r="B23" s="218"/>
      <c r="C23" s="275" t="s">
        <v>134</v>
      </c>
      <c r="D23" s="187"/>
    </row>
    <row r="24" ht="22.5" customHeight="1" spans="1:4">
      <c r="A24" s="218"/>
      <c r="B24" s="218"/>
      <c r="C24" s="275" t="s">
        <v>135</v>
      </c>
      <c r="D24" s="187"/>
    </row>
    <row r="25" ht="22.5" customHeight="1" spans="1:4">
      <c r="A25" s="218"/>
      <c r="B25" s="218"/>
      <c r="C25" s="275" t="s">
        <v>136</v>
      </c>
      <c r="D25" s="187"/>
    </row>
    <row r="26" ht="22.5" customHeight="1" spans="1:4">
      <c r="A26" s="218"/>
      <c r="B26" s="218"/>
      <c r="C26" s="275" t="s">
        <v>137</v>
      </c>
      <c r="D26" s="187">
        <v>3557020.08</v>
      </c>
    </row>
    <row r="27" ht="22.5" customHeight="1" spans="1:4">
      <c r="A27" s="218"/>
      <c r="B27" s="218"/>
      <c r="C27" s="275" t="s">
        <v>138</v>
      </c>
      <c r="D27" s="187"/>
    </row>
    <row r="28" ht="22.5" customHeight="1" spans="1:4">
      <c r="A28" s="218"/>
      <c r="B28" s="218"/>
      <c r="C28" s="275" t="s">
        <v>139</v>
      </c>
      <c r="D28" s="187"/>
    </row>
    <row r="29" ht="22.5" customHeight="1" spans="1:4">
      <c r="A29" s="218"/>
      <c r="B29" s="218"/>
      <c r="C29" s="275" t="s">
        <v>140</v>
      </c>
      <c r="D29" s="187"/>
    </row>
    <row r="30" ht="22.5" customHeight="1" spans="1:4">
      <c r="A30" s="218"/>
      <c r="B30" s="218"/>
      <c r="C30" s="275" t="s">
        <v>141</v>
      </c>
      <c r="D30" s="187"/>
    </row>
    <row r="31" ht="22.5" customHeight="1" spans="1:4">
      <c r="A31" s="280"/>
      <c r="B31" s="271"/>
      <c r="C31" s="275" t="s">
        <v>142</v>
      </c>
      <c r="D31" s="187"/>
    </row>
    <row r="32" ht="22.5" customHeight="1" spans="1:4">
      <c r="A32" s="280"/>
      <c r="B32" s="271"/>
      <c r="C32" s="275" t="s">
        <v>143</v>
      </c>
      <c r="D32" s="187"/>
    </row>
    <row r="33" ht="22.5" customHeight="1" spans="1:4">
      <c r="A33" s="280"/>
      <c r="B33" s="271"/>
      <c r="C33" s="275" t="s">
        <v>144</v>
      </c>
      <c r="D33" s="187"/>
    </row>
    <row r="34" ht="22.5" customHeight="1" spans="1:4">
      <c r="A34" s="280"/>
      <c r="B34" s="271"/>
      <c r="C34" s="275" t="s">
        <v>145</v>
      </c>
      <c r="D34" s="187"/>
    </row>
    <row r="35" ht="22.5" customHeight="1" spans="1:4">
      <c r="A35" s="280"/>
      <c r="B35" s="271"/>
      <c r="C35" s="279" t="s">
        <v>146</v>
      </c>
      <c r="D35" s="271"/>
    </row>
    <row r="36" ht="22.5" customHeight="1" spans="1:4">
      <c r="A36" s="281" t="s">
        <v>147</v>
      </c>
      <c r="B36" s="282">
        <v>45573052.88</v>
      </c>
      <c r="C36" s="280" t="s">
        <v>52</v>
      </c>
      <c r="D36" s="282">
        <v>45573052.88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4"/>
  <sheetViews>
    <sheetView showZeros="0" topLeftCell="A8" workbookViewId="0">
      <selection activeCell="F14" sqref="F14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220"/>
      <c r="F1" s="142"/>
      <c r="G1" s="121" t="s">
        <v>148</v>
      </c>
    </row>
    <row r="2" ht="39" customHeight="1" spans="1:7">
      <c r="A2" s="86" t="s">
        <v>149</v>
      </c>
      <c r="B2" s="201"/>
      <c r="C2" s="201"/>
      <c r="D2" s="201"/>
      <c r="E2" s="201"/>
      <c r="F2" s="201"/>
      <c r="G2" s="201"/>
    </row>
    <row r="3" ht="18" customHeight="1" spans="1:7">
      <c r="A3" s="88" t="str">
        <f>"单位名称："&amp;"维西傈僳族自治县保和镇第二完全小学"</f>
        <v>单位名称：维西傈僳族自治县保和镇第二完全小学</v>
      </c>
      <c r="B3" s="256"/>
      <c r="C3" s="245"/>
      <c r="D3" s="245"/>
      <c r="E3" s="245"/>
      <c r="F3" s="197"/>
      <c r="G3" s="194" t="s">
        <v>2</v>
      </c>
    </row>
    <row r="4" ht="20.25" customHeight="1" spans="1:7">
      <c r="A4" s="257" t="s">
        <v>150</v>
      </c>
      <c r="B4" s="258"/>
      <c r="C4" s="202" t="s">
        <v>57</v>
      </c>
      <c r="D4" s="234" t="s">
        <v>77</v>
      </c>
      <c r="E4" s="95"/>
      <c r="F4" s="96"/>
      <c r="G4" s="225" t="s">
        <v>78</v>
      </c>
    </row>
    <row r="5" ht="20.25" customHeight="1" spans="1:7">
      <c r="A5" s="259" t="s">
        <v>75</v>
      </c>
      <c r="B5" s="259" t="s">
        <v>76</v>
      </c>
      <c r="C5" s="114"/>
      <c r="D5" s="260" t="s">
        <v>59</v>
      </c>
      <c r="E5" s="260" t="s">
        <v>151</v>
      </c>
      <c r="F5" s="260" t="s">
        <v>152</v>
      </c>
      <c r="G5" s="188"/>
    </row>
    <row r="6" ht="19.5" customHeight="1" spans="1:7">
      <c r="A6" s="259" t="s">
        <v>153</v>
      </c>
      <c r="B6" s="259" t="s">
        <v>154</v>
      </c>
      <c r="C6" s="259" t="s">
        <v>155</v>
      </c>
      <c r="D6" s="260">
        <v>4</v>
      </c>
      <c r="E6" s="261" t="s">
        <v>156</v>
      </c>
      <c r="F6" s="261" t="s">
        <v>157</v>
      </c>
      <c r="G6" s="259" t="s">
        <v>158</v>
      </c>
    </row>
    <row r="7" ht="22.5" customHeight="1" spans="1:7">
      <c r="A7" s="216" t="s">
        <v>86</v>
      </c>
      <c r="B7" s="216" t="s">
        <v>87</v>
      </c>
      <c r="C7" s="262">
        <v>33212512.77</v>
      </c>
      <c r="D7" s="262">
        <v>32463512.77</v>
      </c>
      <c r="E7" s="262">
        <v>31575824.85</v>
      </c>
      <c r="F7" s="262">
        <v>887687.92</v>
      </c>
      <c r="G7" s="262"/>
    </row>
    <row r="8" ht="22.5" customHeight="1" spans="1:7">
      <c r="A8" s="263" t="s">
        <v>88</v>
      </c>
      <c r="B8" s="263" t="s">
        <v>159</v>
      </c>
      <c r="C8" s="262">
        <v>33212512.77</v>
      </c>
      <c r="D8" s="262">
        <v>32463512.77</v>
      </c>
      <c r="E8" s="262">
        <v>31575824.85</v>
      </c>
      <c r="F8" s="262">
        <v>887687.92</v>
      </c>
      <c r="G8" s="262">
        <v>749000</v>
      </c>
    </row>
    <row r="9" ht="22.5" customHeight="1" spans="1:7">
      <c r="A9" s="264" t="s">
        <v>89</v>
      </c>
      <c r="B9" s="264" t="s">
        <v>160</v>
      </c>
      <c r="C9" s="265">
        <v>1256557.06</v>
      </c>
      <c r="D9" s="262">
        <v>1200557.06</v>
      </c>
      <c r="E9" s="262">
        <v>1169594.42</v>
      </c>
      <c r="F9" s="262">
        <v>30962.64</v>
      </c>
      <c r="G9" s="262">
        <v>56000</v>
      </c>
    </row>
    <row r="10" ht="22.5" customHeight="1" spans="1:7">
      <c r="A10" s="264" t="s">
        <v>90</v>
      </c>
      <c r="B10" s="264" t="s">
        <v>161</v>
      </c>
      <c r="C10" s="262">
        <v>31955955.71</v>
      </c>
      <c r="D10" s="262">
        <v>31262955.71</v>
      </c>
      <c r="E10" s="262">
        <v>30406230.43</v>
      </c>
      <c r="F10" s="262">
        <v>856725.28</v>
      </c>
      <c r="G10" s="262">
        <v>693000</v>
      </c>
    </row>
    <row r="11" ht="22.5" customHeight="1" spans="1:7">
      <c r="A11" s="216" t="s">
        <v>91</v>
      </c>
      <c r="B11" s="216" t="s">
        <v>92</v>
      </c>
      <c r="C11" s="262">
        <v>4762789.44</v>
      </c>
      <c r="D11" s="262">
        <v>4512133.44</v>
      </c>
      <c r="E11" s="262">
        <v>4512133.44</v>
      </c>
      <c r="F11" s="262"/>
      <c r="G11" s="262">
        <v>250656</v>
      </c>
    </row>
    <row r="12" ht="22.5" customHeight="1" spans="1:7">
      <c r="A12" s="263" t="s">
        <v>93</v>
      </c>
      <c r="B12" s="263" t="s">
        <v>162</v>
      </c>
      <c r="C12" s="265">
        <v>4512133.44</v>
      </c>
      <c r="D12" s="262">
        <v>4512133.44</v>
      </c>
      <c r="E12" s="262">
        <v>4512133.44</v>
      </c>
      <c r="F12" s="262"/>
      <c r="G12" s="262"/>
    </row>
    <row r="13" ht="22.5" customHeight="1" spans="1:7">
      <c r="A13" s="264" t="s">
        <v>94</v>
      </c>
      <c r="B13" s="264" t="s">
        <v>163</v>
      </c>
      <c r="C13" s="262">
        <v>4512133.44</v>
      </c>
      <c r="D13" s="262">
        <v>4512133.44</v>
      </c>
      <c r="E13" s="262">
        <v>4512133.44</v>
      </c>
      <c r="F13" s="262"/>
      <c r="G13" s="262"/>
    </row>
    <row r="14" ht="22.5" customHeight="1" spans="1:7">
      <c r="A14" s="263" t="s">
        <v>96</v>
      </c>
      <c r="B14" s="263" t="s">
        <v>164</v>
      </c>
      <c r="C14" s="262">
        <v>250656</v>
      </c>
      <c r="D14" s="262"/>
      <c r="E14" s="262"/>
      <c r="F14" s="262"/>
      <c r="G14" s="262">
        <v>250656</v>
      </c>
    </row>
    <row r="15" ht="22.5" customHeight="1" spans="1:7">
      <c r="A15" s="264" t="s">
        <v>97</v>
      </c>
      <c r="B15" s="264" t="s">
        <v>165</v>
      </c>
      <c r="C15" s="262">
        <v>250656</v>
      </c>
      <c r="D15" s="262"/>
      <c r="E15" s="262"/>
      <c r="F15" s="262"/>
      <c r="G15" s="262">
        <v>250656</v>
      </c>
    </row>
    <row r="16" ht="22.5" customHeight="1" spans="1:7">
      <c r="A16" s="216" t="s">
        <v>98</v>
      </c>
      <c r="B16" s="216" t="s">
        <v>99</v>
      </c>
      <c r="C16" s="262">
        <v>4040730.59</v>
      </c>
      <c r="D16" s="262">
        <v>4040730.59</v>
      </c>
      <c r="E16" s="262">
        <v>4040730.59</v>
      </c>
      <c r="F16" s="262"/>
      <c r="G16" s="262"/>
    </row>
    <row r="17" ht="22.5" customHeight="1" spans="1:7">
      <c r="A17" s="263" t="s">
        <v>100</v>
      </c>
      <c r="B17" s="263" t="s">
        <v>166</v>
      </c>
      <c r="C17" s="262">
        <v>4040730.59</v>
      </c>
      <c r="D17" s="262">
        <v>4040730.59</v>
      </c>
      <c r="E17" s="262">
        <v>4040730.59</v>
      </c>
      <c r="F17" s="262"/>
      <c r="G17" s="262"/>
    </row>
    <row r="18" ht="22.5" customHeight="1" spans="1:7">
      <c r="A18" s="264" t="s">
        <v>102</v>
      </c>
      <c r="B18" s="264" t="s">
        <v>167</v>
      </c>
      <c r="C18" s="265">
        <v>2053830.6</v>
      </c>
      <c r="D18" s="262">
        <v>2053830.6</v>
      </c>
      <c r="E18" s="262">
        <v>2053830.6</v>
      </c>
      <c r="F18" s="262"/>
      <c r="G18" s="262"/>
    </row>
    <row r="19" ht="22.5" customHeight="1" spans="1:7">
      <c r="A19" s="264" t="s">
        <v>103</v>
      </c>
      <c r="B19" s="264" t="s">
        <v>168</v>
      </c>
      <c r="C19" s="262">
        <v>1845214.32</v>
      </c>
      <c r="D19" s="262">
        <v>1845214.32</v>
      </c>
      <c r="E19" s="262">
        <v>1845214.32</v>
      </c>
      <c r="F19" s="262"/>
      <c r="G19" s="262"/>
    </row>
    <row r="20" ht="22.5" customHeight="1" spans="1:7">
      <c r="A20" s="264" t="s">
        <v>104</v>
      </c>
      <c r="B20" s="264" t="s">
        <v>169</v>
      </c>
      <c r="C20" s="262">
        <v>141685.67</v>
      </c>
      <c r="D20" s="262">
        <v>141685.67</v>
      </c>
      <c r="E20" s="262">
        <v>141685.67</v>
      </c>
      <c r="F20" s="262"/>
      <c r="G20" s="262"/>
    </row>
    <row r="21" ht="22.5" customHeight="1" spans="1:7">
      <c r="A21" s="216" t="s">
        <v>105</v>
      </c>
      <c r="B21" s="216" t="s">
        <v>106</v>
      </c>
      <c r="C21" s="262">
        <v>3557020.08</v>
      </c>
      <c r="D21" s="262">
        <v>3557020.08</v>
      </c>
      <c r="E21" s="262">
        <v>3557020.08</v>
      </c>
      <c r="F21" s="262"/>
      <c r="G21" s="262"/>
    </row>
    <row r="22" ht="22.5" customHeight="1" spans="1:7">
      <c r="A22" s="263" t="s">
        <v>107</v>
      </c>
      <c r="B22" s="263" t="s">
        <v>170</v>
      </c>
      <c r="C22" s="262">
        <v>3557020.08</v>
      </c>
      <c r="D22" s="262">
        <v>3557020.08</v>
      </c>
      <c r="E22" s="262">
        <v>3557020.08</v>
      </c>
      <c r="F22" s="262"/>
      <c r="G22" s="262"/>
    </row>
    <row r="23" ht="22.5" customHeight="1" spans="1:7">
      <c r="A23" s="264" t="s">
        <v>108</v>
      </c>
      <c r="B23" s="264" t="s">
        <v>171</v>
      </c>
      <c r="C23" s="262">
        <v>3557020.08</v>
      </c>
      <c r="D23" s="262">
        <v>3557020.08</v>
      </c>
      <c r="E23" s="262">
        <v>3557020.08</v>
      </c>
      <c r="F23" s="262"/>
      <c r="G23" s="262"/>
    </row>
    <row r="24" ht="22.5" customHeight="1" spans="1:7">
      <c r="A24" s="266" t="s">
        <v>109</v>
      </c>
      <c r="B24" s="267" t="s">
        <v>109</v>
      </c>
      <c r="C24" s="268">
        <v>45573052.88</v>
      </c>
      <c r="D24" s="262">
        <v>44573396.88</v>
      </c>
      <c r="E24" s="268">
        <v>43685708.96</v>
      </c>
      <c r="F24" s="268">
        <v>887687.92</v>
      </c>
      <c r="G24" s="268">
        <v>999656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D24" sqref="D24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240"/>
      <c r="B1" s="240"/>
      <c r="C1" s="176"/>
      <c r="D1" s="241"/>
      <c r="F1" s="242" t="s">
        <v>172</v>
      </c>
    </row>
    <row r="2" ht="36.75" customHeight="1" spans="1:6">
      <c r="A2" s="243" t="s">
        <v>173</v>
      </c>
      <c r="B2" s="244"/>
      <c r="C2" s="244"/>
      <c r="D2" s="244"/>
      <c r="E2" s="244"/>
      <c r="F2" s="244"/>
    </row>
    <row r="3" ht="18.75" customHeight="1" spans="1:6">
      <c r="A3" s="88" t="str">
        <f>"单位名称："&amp;"维西傈僳族自治县保和镇第二完全小学"</f>
        <v>单位名称：维西傈僳族自治县保和镇第二完全小学</v>
      </c>
      <c r="B3" s="240"/>
      <c r="C3" s="176"/>
      <c r="D3" s="245"/>
      <c r="F3" s="242" t="s">
        <v>174</v>
      </c>
    </row>
    <row r="4" ht="19.5" customHeight="1" spans="1:6">
      <c r="A4" s="246" t="s">
        <v>175</v>
      </c>
      <c r="B4" s="247" t="s">
        <v>176</v>
      </c>
      <c r="C4" s="154" t="s">
        <v>177</v>
      </c>
      <c r="D4" s="248"/>
      <c r="E4" s="249"/>
      <c r="F4" s="247" t="s">
        <v>178</v>
      </c>
    </row>
    <row r="5" ht="19.5" customHeight="1" spans="1:6">
      <c r="A5" s="250"/>
      <c r="B5" s="251"/>
      <c r="C5" s="153" t="s">
        <v>59</v>
      </c>
      <c r="D5" s="153" t="s">
        <v>179</v>
      </c>
      <c r="E5" s="153" t="s">
        <v>180</v>
      </c>
      <c r="F5" s="251"/>
    </row>
    <row r="6" ht="18.75" customHeight="1" spans="1:6">
      <c r="A6" s="252">
        <v>1</v>
      </c>
      <c r="B6" s="252">
        <v>2</v>
      </c>
      <c r="C6" s="253">
        <v>3</v>
      </c>
      <c r="D6" s="252">
        <v>4</v>
      </c>
      <c r="E6" s="252">
        <v>5</v>
      </c>
      <c r="F6" s="252">
        <v>6</v>
      </c>
    </row>
    <row r="7" ht="22.5" customHeight="1" spans="1:6">
      <c r="A7" s="254">
        <v>5000</v>
      </c>
      <c r="B7" s="254"/>
      <c r="C7" s="255"/>
      <c r="D7" s="254"/>
      <c r="E7" s="7"/>
      <c r="F7" s="25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44"/>
  <sheetViews>
    <sheetView showZeros="0" workbookViewId="0">
      <selection activeCell="F14" sqref="F14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2:23">
      <c r="B1" s="230"/>
      <c r="D1" s="231"/>
      <c r="E1" s="231"/>
      <c r="F1" s="231"/>
      <c r="G1" s="231"/>
      <c r="H1" s="159"/>
      <c r="I1" s="159"/>
      <c r="J1" s="159"/>
      <c r="K1" s="159"/>
      <c r="L1" s="159"/>
      <c r="M1" s="159"/>
      <c r="N1" s="84"/>
      <c r="O1" s="84"/>
      <c r="P1" s="84"/>
      <c r="Q1" s="159"/>
      <c r="U1" s="230"/>
      <c r="W1" s="141" t="s">
        <v>181</v>
      </c>
    </row>
    <row r="2" ht="39.75" customHeight="1" spans="1:23">
      <c r="A2" s="232" t="s">
        <v>182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87"/>
      <c r="O2" s="87"/>
      <c r="P2" s="87"/>
      <c r="Q2" s="144"/>
      <c r="R2" s="144"/>
      <c r="S2" s="144"/>
      <c r="T2" s="144"/>
      <c r="U2" s="144"/>
      <c r="V2" s="144"/>
      <c r="W2" s="144"/>
    </row>
    <row r="3" ht="18.75" customHeight="1" spans="1:23">
      <c r="A3" s="88" t="str">
        <f>"单位名称："&amp;"维西傈僳族自治县保和镇第二完全小学"</f>
        <v>单位名称：维西傈僳族自治县保和镇第二完全小学</v>
      </c>
      <c r="B3" s="233"/>
      <c r="C3" s="233"/>
      <c r="D3" s="233"/>
      <c r="E3" s="233"/>
      <c r="F3" s="233"/>
      <c r="G3" s="233"/>
      <c r="H3" s="163"/>
      <c r="I3" s="163"/>
      <c r="J3" s="163"/>
      <c r="K3" s="163"/>
      <c r="L3" s="163"/>
      <c r="M3" s="163"/>
      <c r="N3" s="90"/>
      <c r="O3" s="90"/>
      <c r="P3" s="90"/>
      <c r="Q3" s="163"/>
      <c r="U3" s="230"/>
      <c r="W3" s="179" t="s">
        <v>174</v>
      </c>
    </row>
    <row r="4" ht="18" customHeight="1" spans="1:23">
      <c r="A4" s="92" t="s">
        <v>183</v>
      </c>
      <c r="B4" s="92" t="s">
        <v>184</v>
      </c>
      <c r="C4" s="92" t="s">
        <v>185</v>
      </c>
      <c r="D4" s="92" t="s">
        <v>186</v>
      </c>
      <c r="E4" s="92">
        <v>39225883.19</v>
      </c>
      <c r="F4" s="92" t="s">
        <v>187</v>
      </c>
      <c r="G4" s="92" t="s">
        <v>188</v>
      </c>
      <c r="H4" s="234" t="s">
        <v>189</v>
      </c>
      <c r="I4" s="182" t="s">
        <v>189</v>
      </c>
      <c r="J4" s="182"/>
      <c r="K4" s="182"/>
      <c r="L4" s="182"/>
      <c r="M4" s="182"/>
      <c r="N4" s="95"/>
      <c r="O4" s="95"/>
      <c r="P4" s="95"/>
      <c r="Q4" s="149" t="s">
        <v>63</v>
      </c>
      <c r="R4" s="182" t="s">
        <v>80</v>
      </c>
      <c r="S4" s="182"/>
      <c r="T4" s="182"/>
      <c r="U4" s="182"/>
      <c r="V4" s="182"/>
      <c r="W4" s="238"/>
    </row>
    <row r="5" ht="18" customHeight="1" spans="1:23">
      <c r="A5" s="97"/>
      <c r="B5" s="229"/>
      <c r="C5" s="97"/>
      <c r="D5" s="97"/>
      <c r="E5" s="97"/>
      <c r="F5" s="97"/>
      <c r="G5" s="97"/>
      <c r="H5" s="202" t="s">
        <v>57</v>
      </c>
      <c r="I5" s="234" t="s">
        <v>60</v>
      </c>
      <c r="J5" s="182"/>
      <c r="K5" s="182"/>
      <c r="L5" s="182"/>
      <c r="M5" s="238"/>
      <c r="N5" s="94" t="s">
        <v>190</v>
      </c>
      <c r="O5" s="95"/>
      <c r="P5" s="96"/>
      <c r="Q5" s="92" t="s">
        <v>63</v>
      </c>
      <c r="R5" s="234" t="s">
        <v>80</v>
      </c>
      <c r="S5" s="149" t="s">
        <v>66</v>
      </c>
      <c r="T5" s="182" t="s">
        <v>80</v>
      </c>
      <c r="U5" s="149" t="s">
        <v>68</v>
      </c>
      <c r="V5" s="149" t="s">
        <v>69</v>
      </c>
      <c r="W5" s="150" t="s">
        <v>70</v>
      </c>
    </row>
    <row r="6" ht="18.75" customHeight="1" spans="1:23">
      <c r="A6" s="113"/>
      <c r="B6" s="113"/>
      <c r="C6" s="113"/>
      <c r="D6" s="113"/>
      <c r="E6" s="113"/>
      <c r="F6" s="113"/>
      <c r="G6" s="113"/>
      <c r="H6" s="113"/>
      <c r="I6" s="239" t="s">
        <v>191</v>
      </c>
      <c r="J6" s="92" t="s">
        <v>192</v>
      </c>
      <c r="K6" s="92" t="s">
        <v>193</v>
      </c>
      <c r="L6" s="92" t="s">
        <v>194</v>
      </c>
      <c r="M6" s="92" t="s">
        <v>195</v>
      </c>
      <c r="N6" s="92" t="s">
        <v>60</v>
      </c>
      <c r="O6" s="92" t="s">
        <v>61</v>
      </c>
      <c r="P6" s="92" t="s">
        <v>62</v>
      </c>
      <c r="Q6" s="113"/>
      <c r="R6" s="92" t="s">
        <v>59</v>
      </c>
      <c r="S6" s="92" t="s">
        <v>66</v>
      </c>
      <c r="T6" s="92" t="s">
        <v>196</v>
      </c>
      <c r="U6" s="92" t="s">
        <v>68</v>
      </c>
      <c r="V6" s="92" t="s">
        <v>69</v>
      </c>
      <c r="W6" s="92" t="s">
        <v>70</v>
      </c>
    </row>
    <row r="7" ht="37.5" customHeight="1" spans="1:23">
      <c r="A7" s="205"/>
      <c r="B7" s="205"/>
      <c r="C7" s="205"/>
      <c r="D7" s="205"/>
      <c r="E7" s="205"/>
      <c r="F7" s="205"/>
      <c r="G7" s="205"/>
      <c r="H7" s="205"/>
      <c r="I7" s="186" t="s">
        <v>59</v>
      </c>
      <c r="J7" s="99" t="s">
        <v>197</v>
      </c>
      <c r="K7" s="99" t="s">
        <v>193</v>
      </c>
      <c r="L7" s="99" t="s">
        <v>194</v>
      </c>
      <c r="M7" s="99" t="s">
        <v>195</v>
      </c>
      <c r="N7" s="99" t="s">
        <v>193</v>
      </c>
      <c r="O7" s="99" t="s">
        <v>194</v>
      </c>
      <c r="P7" s="99" t="s">
        <v>195</v>
      </c>
      <c r="Q7" s="99" t="s">
        <v>63</v>
      </c>
      <c r="R7" s="99" t="s">
        <v>59</v>
      </c>
      <c r="S7" s="99" t="s">
        <v>66</v>
      </c>
      <c r="T7" s="99" t="s">
        <v>196</v>
      </c>
      <c r="U7" s="99" t="s">
        <v>68</v>
      </c>
      <c r="V7" s="99" t="s">
        <v>69</v>
      </c>
      <c r="W7" s="99" t="s">
        <v>70</v>
      </c>
    </row>
    <row r="8" ht="19.5" customHeight="1" spans="1:23">
      <c r="A8" s="235">
        <v>1</v>
      </c>
      <c r="B8" s="235">
        <v>2</v>
      </c>
      <c r="C8" s="235">
        <v>3</v>
      </c>
      <c r="D8" s="235">
        <v>4</v>
      </c>
      <c r="E8" s="235">
        <v>5</v>
      </c>
      <c r="F8" s="235">
        <v>6</v>
      </c>
      <c r="G8" s="235">
        <v>7</v>
      </c>
      <c r="H8" s="235">
        <v>8</v>
      </c>
      <c r="I8" s="235">
        <v>9</v>
      </c>
      <c r="J8" s="235">
        <v>10</v>
      </c>
      <c r="K8" s="235">
        <v>11</v>
      </c>
      <c r="L8" s="235">
        <v>12</v>
      </c>
      <c r="M8" s="235">
        <v>13</v>
      </c>
      <c r="N8" s="235">
        <v>14</v>
      </c>
      <c r="O8" s="235">
        <v>15</v>
      </c>
      <c r="P8" s="235">
        <v>16</v>
      </c>
      <c r="Q8" s="235">
        <v>17</v>
      </c>
      <c r="R8" s="235">
        <v>18</v>
      </c>
      <c r="S8" s="235">
        <v>19</v>
      </c>
      <c r="T8" s="235">
        <v>20</v>
      </c>
      <c r="U8" s="235">
        <v>21</v>
      </c>
      <c r="V8" s="235">
        <v>22</v>
      </c>
      <c r="W8" s="235">
        <v>23</v>
      </c>
    </row>
    <row r="9" ht="22.5" customHeight="1" spans="1:23">
      <c r="A9" s="116" t="s">
        <v>72</v>
      </c>
      <c r="B9" s="116"/>
      <c r="C9" s="116"/>
      <c r="D9" s="116"/>
      <c r="E9" s="116"/>
      <c r="F9" s="116"/>
      <c r="G9" s="116"/>
      <c r="H9" s="187"/>
      <c r="I9" s="187"/>
      <c r="J9" s="187"/>
      <c r="K9" s="132"/>
      <c r="L9" s="187"/>
      <c r="M9" s="132"/>
      <c r="N9" s="132"/>
      <c r="O9" s="132"/>
      <c r="P9" s="132"/>
      <c r="Q9" s="187"/>
      <c r="R9" s="187"/>
      <c r="S9" s="187"/>
      <c r="T9" s="187"/>
      <c r="U9" s="187"/>
      <c r="V9" s="187"/>
      <c r="W9" s="187"/>
    </row>
    <row r="10" ht="22.5" customHeight="1" spans="1:23">
      <c r="A10" s="116" t="s">
        <v>72</v>
      </c>
      <c r="B10" s="116" t="s">
        <v>198</v>
      </c>
      <c r="C10" s="116" t="s">
        <v>199</v>
      </c>
      <c r="D10" s="116" t="s">
        <v>89</v>
      </c>
      <c r="E10" s="116" t="s">
        <v>160</v>
      </c>
      <c r="F10" s="116" t="s">
        <v>200</v>
      </c>
      <c r="G10" s="116" t="s">
        <v>201</v>
      </c>
      <c r="H10" s="187">
        <v>288252</v>
      </c>
      <c r="I10" s="187">
        <v>288252</v>
      </c>
      <c r="J10" s="187"/>
      <c r="K10" s="132"/>
      <c r="L10" s="187">
        <v>288252</v>
      </c>
      <c r="M10" s="132"/>
      <c r="N10" s="227"/>
      <c r="O10" s="227"/>
      <c r="P10" s="227"/>
      <c r="Q10" s="187"/>
      <c r="R10" s="187"/>
      <c r="S10" s="187"/>
      <c r="T10" s="187"/>
      <c r="U10" s="187"/>
      <c r="V10" s="187"/>
      <c r="W10" s="187"/>
    </row>
    <row r="11" ht="22.5" customHeight="1" spans="1:23">
      <c r="A11" s="116" t="s">
        <v>72</v>
      </c>
      <c r="B11" s="116" t="s">
        <v>198</v>
      </c>
      <c r="C11" s="116" t="s">
        <v>199</v>
      </c>
      <c r="D11" s="116" t="s">
        <v>90</v>
      </c>
      <c r="E11" s="116" t="s">
        <v>161</v>
      </c>
      <c r="F11" s="116" t="s">
        <v>200</v>
      </c>
      <c r="G11" s="116" t="s">
        <v>201</v>
      </c>
      <c r="H11" s="187">
        <v>9508860</v>
      </c>
      <c r="I11" s="187">
        <v>9508860</v>
      </c>
      <c r="J11" s="106"/>
      <c r="K11" s="106"/>
      <c r="L11" s="187">
        <v>9508860</v>
      </c>
      <c r="M11" s="106"/>
      <c r="N11" s="227"/>
      <c r="O11" s="227"/>
      <c r="P11" s="227"/>
      <c r="Q11" s="187"/>
      <c r="R11" s="187"/>
      <c r="S11" s="187"/>
      <c r="T11" s="187"/>
      <c r="U11" s="187"/>
      <c r="V11" s="187"/>
      <c r="W11" s="187"/>
    </row>
    <row r="12" ht="22.5" customHeight="1" spans="1:23">
      <c r="A12" s="116" t="s">
        <v>72</v>
      </c>
      <c r="B12" s="116" t="s">
        <v>198</v>
      </c>
      <c r="C12" s="116" t="s">
        <v>199</v>
      </c>
      <c r="D12" s="116" t="s">
        <v>89</v>
      </c>
      <c r="E12" s="116" t="s">
        <v>160</v>
      </c>
      <c r="F12" s="116" t="s">
        <v>202</v>
      </c>
      <c r="G12" s="116" t="s">
        <v>203</v>
      </c>
      <c r="H12" s="187">
        <v>63000</v>
      </c>
      <c r="I12" s="187">
        <v>63000</v>
      </c>
      <c r="J12" s="106"/>
      <c r="K12" s="106"/>
      <c r="L12" s="187">
        <v>63000</v>
      </c>
      <c r="M12" s="106"/>
      <c r="N12" s="227"/>
      <c r="O12" s="227"/>
      <c r="P12" s="227"/>
      <c r="Q12" s="187"/>
      <c r="R12" s="187"/>
      <c r="S12" s="187"/>
      <c r="T12" s="187"/>
      <c r="U12" s="187"/>
      <c r="V12" s="187"/>
      <c r="W12" s="187"/>
    </row>
    <row r="13" ht="22.5" customHeight="1" spans="1:23">
      <c r="A13" s="116" t="s">
        <v>72</v>
      </c>
      <c r="B13" s="116" t="s">
        <v>198</v>
      </c>
      <c r="C13" s="116" t="s">
        <v>199</v>
      </c>
      <c r="D13" s="116" t="s">
        <v>90</v>
      </c>
      <c r="E13" s="116" t="s">
        <v>161</v>
      </c>
      <c r="F13" s="116" t="s">
        <v>202</v>
      </c>
      <c r="G13" s="116" t="s">
        <v>203</v>
      </c>
      <c r="H13" s="187">
        <v>1116000</v>
      </c>
      <c r="I13" s="187">
        <v>1116000</v>
      </c>
      <c r="J13" s="106"/>
      <c r="K13" s="106"/>
      <c r="L13" s="187">
        <v>1116000</v>
      </c>
      <c r="M13" s="106"/>
      <c r="N13" s="227"/>
      <c r="O13" s="227"/>
      <c r="P13" s="227"/>
      <c r="Q13" s="187"/>
      <c r="R13" s="187"/>
      <c r="S13" s="187"/>
      <c r="T13" s="187"/>
      <c r="U13" s="187"/>
      <c r="V13" s="187"/>
      <c r="W13" s="187"/>
    </row>
    <row r="14" ht="22.5" customHeight="1" spans="1:23">
      <c r="A14" s="116" t="s">
        <v>72</v>
      </c>
      <c r="B14" s="116" t="s">
        <v>198</v>
      </c>
      <c r="C14" s="116" t="s">
        <v>199</v>
      </c>
      <c r="D14" s="116" t="s">
        <v>89</v>
      </c>
      <c r="E14" s="116" t="s">
        <v>160</v>
      </c>
      <c r="F14" s="116" t="s">
        <v>202</v>
      </c>
      <c r="G14" s="116" t="s">
        <v>203</v>
      </c>
      <c r="H14" s="187">
        <v>130416</v>
      </c>
      <c r="I14" s="187">
        <v>130416</v>
      </c>
      <c r="J14" s="106"/>
      <c r="K14" s="106"/>
      <c r="L14" s="187">
        <v>130416</v>
      </c>
      <c r="M14" s="106"/>
      <c r="N14" s="227"/>
      <c r="O14" s="227"/>
      <c r="P14" s="227"/>
      <c r="Q14" s="187"/>
      <c r="R14" s="187"/>
      <c r="S14" s="187"/>
      <c r="T14" s="187"/>
      <c r="U14" s="187"/>
      <c r="V14" s="187"/>
      <c r="W14" s="187"/>
    </row>
    <row r="15" ht="22.5" customHeight="1" spans="1:23">
      <c r="A15" s="116" t="s">
        <v>72</v>
      </c>
      <c r="B15" s="116" t="s">
        <v>198</v>
      </c>
      <c r="C15" s="116" t="s">
        <v>199</v>
      </c>
      <c r="D15" s="116" t="s">
        <v>90</v>
      </c>
      <c r="E15" s="116" t="s">
        <v>161</v>
      </c>
      <c r="F15" s="116" t="s">
        <v>202</v>
      </c>
      <c r="G15" s="116" t="s">
        <v>203</v>
      </c>
      <c r="H15" s="187">
        <v>3184176</v>
      </c>
      <c r="I15" s="187">
        <v>3184176</v>
      </c>
      <c r="J15" s="106"/>
      <c r="K15" s="106"/>
      <c r="L15" s="187">
        <v>3184176</v>
      </c>
      <c r="M15" s="106"/>
      <c r="N15" s="227"/>
      <c r="O15" s="227"/>
      <c r="P15" s="227"/>
      <c r="Q15" s="187"/>
      <c r="R15" s="187"/>
      <c r="S15" s="187"/>
      <c r="T15" s="187"/>
      <c r="U15" s="187"/>
      <c r="V15" s="187"/>
      <c r="W15" s="187"/>
    </row>
    <row r="16" ht="22.5" customHeight="1" spans="1:23">
      <c r="A16" s="116" t="s">
        <v>72</v>
      </c>
      <c r="B16" s="116" t="s">
        <v>198</v>
      </c>
      <c r="C16" s="116" t="s">
        <v>199</v>
      </c>
      <c r="D16" s="116" t="s">
        <v>89</v>
      </c>
      <c r="E16" s="116" t="s">
        <v>160</v>
      </c>
      <c r="F16" s="116" t="s">
        <v>204</v>
      </c>
      <c r="G16" s="116" t="s">
        <v>205</v>
      </c>
      <c r="H16" s="187">
        <v>24021</v>
      </c>
      <c r="I16" s="187">
        <v>24021</v>
      </c>
      <c r="J16" s="106"/>
      <c r="K16" s="106"/>
      <c r="L16" s="187">
        <v>24021</v>
      </c>
      <c r="M16" s="106"/>
      <c r="N16" s="227"/>
      <c r="O16" s="227"/>
      <c r="P16" s="227"/>
      <c r="Q16" s="187"/>
      <c r="R16" s="187"/>
      <c r="S16" s="187"/>
      <c r="T16" s="187"/>
      <c r="U16" s="187"/>
      <c r="V16" s="187"/>
      <c r="W16" s="187"/>
    </row>
    <row r="17" ht="22.5" customHeight="1" spans="1:23">
      <c r="A17" s="116" t="s">
        <v>72</v>
      </c>
      <c r="B17" s="116" t="s">
        <v>198</v>
      </c>
      <c r="C17" s="116" t="s">
        <v>199</v>
      </c>
      <c r="D17" s="116" t="s">
        <v>90</v>
      </c>
      <c r="E17" s="116" t="s">
        <v>161</v>
      </c>
      <c r="F17" s="116" t="s">
        <v>204</v>
      </c>
      <c r="G17" s="116" t="s">
        <v>205</v>
      </c>
      <c r="H17" s="187">
        <v>792405</v>
      </c>
      <c r="I17" s="187">
        <v>792405</v>
      </c>
      <c r="J17" s="106"/>
      <c r="K17" s="106"/>
      <c r="L17" s="187">
        <v>792405</v>
      </c>
      <c r="M17" s="106"/>
      <c r="N17" s="227"/>
      <c r="O17" s="227"/>
      <c r="P17" s="227"/>
      <c r="Q17" s="187"/>
      <c r="R17" s="187"/>
      <c r="S17" s="187"/>
      <c r="T17" s="187"/>
      <c r="U17" s="187"/>
      <c r="V17" s="187"/>
      <c r="W17" s="187"/>
    </row>
    <row r="18" ht="22.5" customHeight="1" spans="1:23">
      <c r="A18" s="116" t="s">
        <v>72</v>
      </c>
      <c r="B18" s="116" t="s">
        <v>198</v>
      </c>
      <c r="C18" s="116" t="s">
        <v>199</v>
      </c>
      <c r="D18" s="116" t="s">
        <v>89</v>
      </c>
      <c r="E18" s="116" t="s">
        <v>160</v>
      </c>
      <c r="F18" s="116" t="s">
        <v>204</v>
      </c>
      <c r="G18" s="116" t="s">
        <v>205</v>
      </c>
      <c r="H18" s="187">
        <v>435984</v>
      </c>
      <c r="I18" s="187">
        <v>435984</v>
      </c>
      <c r="J18" s="106"/>
      <c r="K18" s="106"/>
      <c r="L18" s="187">
        <v>435984</v>
      </c>
      <c r="M18" s="106"/>
      <c r="N18" s="227"/>
      <c r="O18" s="227"/>
      <c r="P18" s="227"/>
      <c r="Q18" s="187"/>
      <c r="R18" s="187"/>
      <c r="S18" s="187"/>
      <c r="T18" s="187"/>
      <c r="U18" s="187"/>
      <c r="V18" s="187"/>
      <c r="W18" s="187"/>
    </row>
    <row r="19" ht="22.5" customHeight="1" spans="1:23">
      <c r="A19" s="116" t="s">
        <v>72</v>
      </c>
      <c r="B19" s="116" t="s">
        <v>198</v>
      </c>
      <c r="C19" s="116" t="s">
        <v>199</v>
      </c>
      <c r="D19" s="116" t="s">
        <v>90</v>
      </c>
      <c r="E19" s="116" t="s">
        <v>161</v>
      </c>
      <c r="F19" s="116" t="s">
        <v>204</v>
      </c>
      <c r="G19" s="116" t="s">
        <v>205</v>
      </c>
      <c r="H19" s="187">
        <v>10540200</v>
      </c>
      <c r="I19" s="187">
        <v>10540200</v>
      </c>
      <c r="J19" s="106"/>
      <c r="K19" s="106"/>
      <c r="L19" s="187">
        <v>10540200</v>
      </c>
      <c r="M19" s="106"/>
      <c r="N19" s="227"/>
      <c r="O19" s="227"/>
      <c r="P19" s="227"/>
      <c r="Q19" s="187"/>
      <c r="R19" s="187"/>
      <c r="S19" s="187"/>
      <c r="T19" s="187"/>
      <c r="U19" s="187"/>
      <c r="V19" s="187"/>
      <c r="W19" s="187"/>
    </row>
    <row r="20" ht="22.5" customHeight="1" spans="1:23">
      <c r="A20" s="116" t="s">
        <v>72</v>
      </c>
      <c r="B20" s="116" t="s">
        <v>206</v>
      </c>
      <c r="C20" s="116" t="s">
        <v>207</v>
      </c>
      <c r="D20" s="116" t="s">
        <v>89</v>
      </c>
      <c r="E20" s="116" t="s">
        <v>160</v>
      </c>
      <c r="F20" s="116" t="s">
        <v>204</v>
      </c>
      <c r="G20" s="116" t="s">
        <v>205</v>
      </c>
      <c r="H20" s="187">
        <v>220980</v>
      </c>
      <c r="I20" s="187">
        <v>220980</v>
      </c>
      <c r="J20" s="106"/>
      <c r="K20" s="106"/>
      <c r="L20" s="187">
        <v>220980</v>
      </c>
      <c r="M20" s="106"/>
      <c r="N20" s="227"/>
      <c r="O20" s="227"/>
      <c r="P20" s="227"/>
      <c r="Q20" s="187"/>
      <c r="R20" s="187"/>
      <c r="S20" s="187"/>
      <c r="T20" s="187"/>
      <c r="U20" s="187"/>
      <c r="V20" s="187"/>
      <c r="W20" s="187"/>
    </row>
    <row r="21" ht="22.5" customHeight="1" spans="1:23">
      <c r="A21" s="116" t="s">
        <v>72</v>
      </c>
      <c r="B21" s="116" t="s">
        <v>206</v>
      </c>
      <c r="C21" s="116" t="s">
        <v>207</v>
      </c>
      <c r="D21" s="116" t="s">
        <v>90</v>
      </c>
      <c r="E21" s="116" t="s">
        <v>161</v>
      </c>
      <c r="F21" s="116" t="s">
        <v>204</v>
      </c>
      <c r="G21" s="116" t="s">
        <v>205</v>
      </c>
      <c r="H21" s="187">
        <v>5079840</v>
      </c>
      <c r="I21" s="187">
        <v>5079840</v>
      </c>
      <c r="J21" s="106"/>
      <c r="K21" s="106"/>
      <c r="L21" s="187">
        <v>5079840</v>
      </c>
      <c r="M21" s="106"/>
      <c r="N21" s="227"/>
      <c r="O21" s="227"/>
      <c r="P21" s="227"/>
      <c r="Q21" s="187"/>
      <c r="R21" s="187"/>
      <c r="S21" s="187"/>
      <c r="T21" s="187"/>
      <c r="U21" s="187"/>
      <c r="V21" s="187"/>
      <c r="W21" s="187"/>
    </row>
    <row r="22" ht="22.5" customHeight="1" spans="1:23">
      <c r="A22" s="116" t="s">
        <v>72</v>
      </c>
      <c r="B22" s="116" t="s">
        <v>208</v>
      </c>
      <c r="C22" s="116" t="s">
        <v>209</v>
      </c>
      <c r="D22" s="116" t="s">
        <v>94</v>
      </c>
      <c r="E22" s="116" t="s">
        <v>163</v>
      </c>
      <c r="F22" s="116" t="s">
        <v>210</v>
      </c>
      <c r="G22" s="116" t="s">
        <v>211</v>
      </c>
      <c r="H22" s="187">
        <v>4512133.44</v>
      </c>
      <c r="I22" s="187">
        <v>4512133.44</v>
      </c>
      <c r="J22" s="106"/>
      <c r="K22" s="106"/>
      <c r="L22" s="187">
        <v>4512133.44</v>
      </c>
      <c r="M22" s="106"/>
      <c r="N22" s="227"/>
      <c r="O22" s="227"/>
      <c r="P22" s="227"/>
      <c r="Q22" s="187"/>
      <c r="R22" s="187"/>
      <c r="S22" s="187"/>
      <c r="T22" s="187"/>
      <c r="U22" s="187"/>
      <c r="V22" s="187"/>
      <c r="W22" s="187"/>
    </row>
    <row r="23" ht="22.5" customHeight="1" spans="1:23">
      <c r="A23" s="116" t="s">
        <v>72</v>
      </c>
      <c r="B23" s="116" t="s">
        <v>208</v>
      </c>
      <c r="C23" s="116" t="s">
        <v>209</v>
      </c>
      <c r="D23" s="116" t="s">
        <v>102</v>
      </c>
      <c r="E23" s="116" t="s">
        <v>167</v>
      </c>
      <c r="F23" s="116" t="s">
        <v>212</v>
      </c>
      <c r="G23" s="116" t="s">
        <v>213</v>
      </c>
      <c r="H23" s="187">
        <v>2053830.6</v>
      </c>
      <c r="I23" s="187">
        <v>2053830.6</v>
      </c>
      <c r="J23" s="106"/>
      <c r="K23" s="106"/>
      <c r="L23" s="187">
        <v>2053830.6</v>
      </c>
      <c r="M23" s="106"/>
      <c r="N23" s="227"/>
      <c r="O23" s="227"/>
      <c r="P23" s="227"/>
      <c r="Q23" s="187"/>
      <c r="R23" s="187"/>
      <c r="S23" s="187"/>
      <c r="T23" s="187"/>
      <c r="U23" s="187"/>
      <c r="V23" s="187"/>
      <c r="W23" s="187"/>
    </row>
    <row r="24" ht="22.5" customHeight="1" spans="1:23">
      <c r="A24" s="116" t="s">
        <v>72</v>
      </c>
      <c r="B24" s="116" t="s">
        <v>208</v>
      </c>
      <c r="C24" s="116" t="s">
        <v>209</v>
      </c>
      <c r="D24" s="116" t="s">
        <v>103</v>
      </c>
      <c r="E24" s="116" t="s">
        <v>168</v>
      </c>
      <c r="F24" s="116" t="s">
        <v>214</v>
      </c>
      <c r="G24" s="116" t="s">
        <v>215</v>
      </c>
      <c r="H24" s="187">
        <v>1095376.32</v>
      </c>
      <c r="I24" s="187">
        <v>1095376.32</v>
      </c>
      <c r="J24" s="106"/>
      <c r="K24" s="106"/>
      <c r="L24" s="187">
        <v>1095376.32</v>
      </c>
      <c r="M24" s="106"/>
      <c r="N24" s="227"/>
      <c r="O24" s="227"/>
      <c r="P24" s="227"/>
      <c r="Q24" s="187"/>
      <c r="R24" s="187"/>
      <c r="S24" s="187"/>
      <c r="T24" s="187"/>
      <c r="U24" s="187"/>
      <c r="V24" s="187"/>
      <c r="W24" s="187"/>
    </row>
    <row r="25" ht="22.5" customHeight="1" spans="1:23">
      <c r="A25" s="116" t="s">
        <v>72</v>
      </c>
      <c r="B25" s="116" t="s">
        <v>208</v>
      </c>
      <c r="C25" s="116" t="s">
        <v>209</v>
      </c>
      <c r="D25" s="116" t="s">
        <v>103</v>
      </c>
      <c r="E25" s="116" t="s">
        <v>168</v>
      </c>
      <c r="F25" s="116" t="s">
        <v>214</v>
      </c>
      <c r="G25" s="116" t="s">
        <v>215</v>
      </c>
      <c r="H25" s="187">
        <v>749838</v>
      </c>
      <c r="I25" s="187">
        <v>749838</v>
      </c>
      <c r="J25" s="106"/>
      <c r="K25" s="106"/>
      <c r="L25" s="187">
        <v>749838</v>
      </c>
      <c r="M25" s="106"/>
      <c r="N25" s="227"/>
      <c r="O25" s="227"/>
      <c r="P25" s="227"/>
      <c r="Q25" s="187"/>
      <c r="R25" s="187"/>
      <c r="S25" s="187"/>
      <c r="T25" s="187"/>
      <c r="U25" s="187"/>
      <c r="V25" s="187"/>
      <c r="W25" s="187"/>
    </row>
    <row r="26" ht="22.5" customHeight="1" spans="1:23">
      <c r="A26" s="116" t="s">
        <v>72</v>
      </c>
      <c r="B26" s="116" t="s">
        <v>208</v>
      </c>
      <c r="C26" s="116" t="s">
        <v>209</v>
      </c>
      <c r="D26" s="116" t="s">
        <v>89</v>
      </c>
      <c r="E26" s="116" t="s">
        <v>160</v>
      </c>
      <c r="F26" s="116" t="s">
        <v>216</v>
      </c>
      <c r="G26" s="116" t="s">
        <v>217</v>
      </c>
      <c r="H26" s="187">
        <v>6941.42</v>
      </c>
      <c r="I26" s="187">
        <v>6941.42</v>
      </c>
      <c r="J26" s="106"/>
      <c r="K26" s="106"/>
      <c r="L26" s="187">
        <v>6941.42</v>
      </c>
      <c r="M26" s="106"/>
      <c r="N26" s="227"/>
      <c r="O26" s="227"/>
      <c r="P26" s="227"/>
      <c r="Q26" s="187"/>
      <c r="R26" s="187"/>
      <c r="S26" s="187"/>
      <c r="T26" s="187"/>
      <c r="U26" s="187"/>
      <c r="V26" s="187"/>
      <c r="W26" s="187"/>
    </row>
    <row r="27" ht="22.5" customHeight="1" spans="1:23">
      <c r="A27" s="116" t="s">
        <v>72</v>
      </c>
      <c r="B27" s="116" t="s">
        <v>208</v>
      </c>
      <c r="C27" s="116" t="s">
        <v>209</v>
      </c>
      <c r="D27" s="116" t="s">
        <v>90</v>
      </c>
      <c r="E27" s="116" t="s">
        <v>161</v>
      </c>
      <c r="F27" s="116" t="s">
        <v>216</v>
      </c>
      <c r="G27" s="116" t="s">
        <v>217</v>
      </c>
      <c r="H27" s="187">
        <v>184749.43</v>
      </c>
      <c r="I27" s="187">
        <v>184749.43</v>
      </c>
      <c r="J27" s="106"/>
      <c r="K27" s="106"/>
      <c r="L27" s="187">
        <v>184749.43</v>
      </c>
      <c r="M27" s="106"/>
      <c r="N27" s="227"/>
      <c r="O27" s="227"/>
      <c r="P27" s="227"/>
      <c r="Q27" s="187"/>
      <c r="R27" s="187"/>
      <c r="S27" s="187"/>
      <c r="T27" s="187"/>
      <c r="U27" s="187"/>
      <c r="V27" s="187"/>
      <c r="W27" s="187"/>
    </row>
    <row r="28" ht="22.5" customHeight="1" spans="1:23">
      <c r="A28" s="116" t="s">
        <v>72</v>
      </c>
      <c r="B28" s="116" t="s">
        <v>208</v>
      </c>
      <c r="C28" s="116" t="s">
        <v>209</v>
      </c>
      <c r="D28" s="116" t="s">
        <v>104</v>
      </c>
      <c r="E28" s="116" t="s">
        <v>169</v>
      </c>
      <c r="F28" s="116" t="s">
        <v>216</v>
      </c>
      <c r="G28" s="116" t="s">
        <v>217</v>
      </c>
      <c r="H28" s="187">
        <v>85284</v>
      </c>
      <c r="I28" s="187">
        <v>85284</v>
      </c>
      <c r="J28" s="106"/>
      <c r="K28" s="106"/>
      <c r="L28" s="187">
        <v>85284</v>
      </c>
      <c r="M28" s="106"/>
      <c r="N28" s="227"/>
      <c r="O28" s="227"/>
      <c r="P28" s="227"/>
      <c r="Q28" s="187"/>
      <c r="R28" s="187"/>
      <c r="S28" s="187"/>
      <c r="T28" s="187"/>
      <c r="U28" s="187"/>
      <c r="V28" s="187"/>
      <c r="W28" s="187"/>
    </row>
    <row r="29" ht="22.5" customHeight="1" spans="1:23">
      <c r="A29" s="116" t="s">
        <v>72</v>
      </c>
      <c r="B29" s="116" t="s">
        <v>208</v>
      </c>
      <c r="C29" s="116" t="s">
        <v>209</v>
      </c>
      <c r="D29" s="116" t="s">
        <v>104</v>
      </c>
      <c r="E29" s="116" t="s">
        <v>169</v>
      </c>
      <c r="F29" s="116" t="s">
        <v>216</v>
      </c>
      <c r="G29" s="116" t="s">
        <v>217</v>
      </c>
      <c r="H29" s="187">
        <v>56401.67</v>
      </c>
      <c r="I29" s="187">
        <v>56401.67</v>
      </c>
      <c r="J29" s="106"/>
      <c r="K29" s="106"/>
      <c r="L29" s="187">
        <v>56401.67</v>
      </c>
      <c r="M29" s="106"/>
      <c r="N29" s="227"/>
      <c r="O29" s="227"/>
      <c r="P29" s="227"/>
      <c r="Q29" s="187"/>
      <c r="R29" s="187"/>
      <c r="S29" s="187"/>
      <c r="T29" s="187"/>
      <c r="U29" s="187"/>
      <c r="V29" s="187"/>
      <c r="W29" s="187"/>
    </row>
    <row r="30" ht="22.5" customHeight="1" spans="1:23">
      <c r="A30" s="116" t="s">
        <v>72</v>
      </c>
      <c r="B30" s="116" t="s">
        <v>218</v>
      </c>
      <c r="C30" s="116" t="s">
        <v>171</v>
      </c>
      <c r="D30" s="116" t="s">
        <v>108</v>
      </c>
      <c r="E30" s="116" t="s">
        <v>171</v>
      </c>
      <c r="F30" s="116" t="s">
        <v>219</v>
      </c>
      <c r="G30" s="116" t="s">
        <v>171</v>
      </c>
      <c r="H30" s="187">
        <v>3557020.08</v>
      </c>
      <c r="I30" s="187">
        <v>3557020.08</v>
      </c>
      <c r="J30" s="106"/>
      <c r="K30" s="106"/>
      <c r="L30" s="187">
        <v>3557020.08</v>
      </c>
      <c r="M30" s="106"/>
      <c r="N30" s="227"/>
      <c r="O30" s="227"/>
      <c r="P30" s="227"/>
      <c r="Q30" s="187"/>
      <c r="R30" s="187"/>
      <c r="S30" s="187"/>
      <c r="T30" s="187"/>
      <c r="U30" s="187"/>
      <c r="V30" s="187"/>
      <c r="W30" s="187"/>
    </row>
    <row r="31" ht="22.5" customHeight="1" spans="1:23">
      <c r="A31" s="116" t="s">
        <v>72</v>
      </c>
      <c r="B31" s="116" t="s">
        <v>220</v>
      </c>
      <c r="C31" s="116" t="s">
        <v>221</v>
      </c>
      <c r="D31" s="116" t="s">
        <v>89</v>
      </c>
      <c r="E31" s="116" t="s">
        <v>160</v>
      </c>
      <c r="F31" s="116" t="s">
        <v>222</v>
      </c>
      <c r="G31" s="116" t="s">
        <v>223</v>
      </c>
      <c r="H31" s="187">
        <v>9000</v>
      </c>
      <c r="I31" s="187">
        <v>9000</v>
      </c>
      <c r="J31" s="106"/>
      <c r="K31" s="106"/>
      <c r="L31" s="187">
        <v>9000</v>
      </c>
      <c r="M31" s="106"/>
      <c r="N31" s="227"/>
      <c r="O31" s="227"/>
      <c r="P31" s="227"/>
      <c r="Q31" s="187"/>
      <c r="R31" s="187"/>
      <c r="S31" s="187"/>
      <c r="T31" s="187"/>
      <c r="U31" s="187"/>
      <c r="V31" s="187"/>
      <c r="W31" s="187"/>
    </row>
    <row r="32" ht="22.5" customHeight="1" spans="1:23">
      <c r="A32" s="116" t="s">
        <v>72</v>
      </c>
      <c r="B32" s="116" t="s">
        <v>220</v>
      </c>
      <c r="C32" s="116" t="s">
        <v>221</v>
      </c>
      <c r="D32" s="116" t="s">
        <v>89</v>
      </c>
      <c r="E32" s="116" t="s">
        <v>160</v>
      </c>
      <c r="F32" s="116" t="s">
        <v>224</v>
      </c>
      <c r="G32" s="116" t="s">
        <v>225</v>
      </c>
      <c r="H32" s="187">
        <v>1080</v>
      </c>
      <c r="I32" s="187">
        <v>1080</v>
      </c>
      <c r="J32" s="106"/>
      <c r="K32" s="106"/>
      <c r="L32" s="187">
        <v>1080</v>
      </c>
      <c r="M32" s="106"/>
      <c r="N32" s="227"/>
      <c r="O32" s="227"/>
      <c r="P32" s="227"/>
      <c r="Q32" s="187"/>
      <c r="R32" s="187"/>
      <c r="S32" s="187"/>
      <c r="T32" s="187"/>
      <c r="U32" s="187"/>
      <c r="V32" s="187"/>
      <c r="W32" s="187"/>
    </row>
    <row r="33" ht="22.5" customHeight="1" spans="1:23">
      <c r="A33" s="116" t="s">
        <v>72</v>
      </c>
      <c r="B33" s="116" t="s">
        <v>220</v>
      </c>
      <c r="C33" s="116" t="s">
        <v>221</v>
      </c>
      <c r="D33" s="116" t="s">
        <v>90</v>
      </c>
      <c r="E33" s="116" t="s">
        <v>161</v>
      </c>
      <c r="F33" s="116" t="s">
        <v>222</v>
      </c>
      <c r="G33" s="116" t="s">
        <v>223</v>
      </c>
      <c r="H33" s="187">
        <v>60000</v>
      </c>
      <c r="I33" s="187">
        <v>60000</v>
      </c>
      <c r="J33" s="106"/>
      <c r="K33" s="106"/>
      <c r="L33" s="187">
        <v>60000</v>
      </c>
      <c r="M33" s="106"/>
      <c r="N33" s="227"/>
      <c r="O33" s="227"/>
      <c r="P33" s="227"/>
      <c r="Q33" s="187"/>
      <c r="R33" s="187"/>
      <c r="S33" s="187"/>
      <c r="T33" s="187"/>
      <c r="U33" s="187"/>
      <c r="V33" s="187"/>
      <c r="W33" s="187"/>
    </row>
    <row r="34" ht="22.5" customHeight="1" spans="1:23">
      <c r="A34" s="116" t="s">
        <v>72</v>
      </c>
      <c r="B34" s="116" t="s">
        <v>220</v>
      </c>
      <c r="C34" s="116" t="s">
        <v>221</v>
      </c>
      <c r="D34" s="116" t="s">
        <v>90</v>
      </c>
      <c r="E34" s="116" t="s">
        <v>161</v>
      </c>
      <c r="F34" s="116" t="s">
        <v>224</v>
      </c>
      <c r="G34" s="116" t="s">
        <v>225</v>
      </c>
      <c r="H34" s="187">
        <v>1000</v>
      </c>
      <c r="I34" s="187">
        <v>1000</v>
      </c>
      <c r="J34" s="106"/>
      <c r="K34" s="106"/>
      <c r="L34" s="187">
        <v>1000</v>
      </c>
      <c r="M34" s="106"/>
      <c r="N34" s="227"/>
      <c r="O34" s="227"/>
      <c r="P34" s="227"/>
      <c r="Q34" s="187"/>
      <c r="R34" s="187"/>
      <c r="S34" s="187"/>
      <c r="T34" s="187"/>
      <c r="U34" s="187"/>
      <c r="V34" s="187"/>
      <c r="W34" s="187"/>
    </row>
    <row r="35" ht="22.5" customHeight="1" spans="1:23">
      <c r="A35" s="116" t="s">
        <v>72</v>
      </c>
      <c r="B35" s="116" t="s">
        <v>220</v>
      </c>
      <c r="C35" s="116" t="s">
        <v>221</v>
      </c>
      <c r="D35" s="116" t="s">
        <v>90</v>
      </c>
      <c r="E35" s="116" t="s">
        <v>161</v>
      </c>
      <c r="F35" s="116" t="s">
        <v>226</v>
      </c>
      <c r="G35" s="116" t="s">
        <v>227</v>
      </c>
      <c r="H35" s="187">
        <v>20000</v>
      </c>
      <c r="I35" s="187">
        <v>20000</v>
      </c>
      <c r="J35" s="106"/>
      <c r="K35" s="106"/>
      <c r="L35" s="187">
        <v>20000</v>
      </c>
      <c r="M35" s="106"/>
      <c r="N35" s="227"/>
      <c r="O35" s="227"/>
      <c r="P35" s="227"/>
      <c r="Q35" s="187"/>
      <c r="R35" s="187"/>
      <c r="S35" s="187"/>
      <c r="T35" s="187"/>
      <c r="U35" s="187"/>
      <c r="V35" s="187"/>
      <c r="W35" s="187"/>
    </row>
    <row r="36" ht="22.5" customHeight="1" spans="1:23">
      <c r="A36" s="116" t="s">
        <v>72</v>
      </c>
      <c r="B36" s="116" t="s">
        <v>228</v>
      </c>
      <c r="C36" s="116" t="s">
        <v>178</v>
      </c>
      <c r="D36" s="116" t="s">
        <v>90</v>
      </c>
      <c r="E36" s="116" t="s">
        <v>161</v>
      </c>
      <c r="F36" s="116" t="s">
        <v>229</v>
      </c>
      <c r="G36" s="116" t="s">
        <v>178</v>
      </c>
      <c r="H36" s="187">
        <v>5000</v>
      </c>
      <c r="I36" s="187">
        <v>5000</v>
      </c>
      <c r="J36" s="106"/>
      <c r="K36" s="106"/>
      <c r="L36" s="187">
        <v>5000</v>
      </c>
      <c r="M36" s="106"/>
      <c r="N36" s="227"/>
      <c r="O36" s="227"/>
      <c r="P36" s="227"/>
      <c r="Q36" s="187"/>
      <c r="R36" s="187"/>
      <c r="S36" s="187"/>
      <c r="T36" s="187"/>
      <c r="U36" s="187"/>
      <c r="V36" s="187"/>
      <c r="W36" s="187"/>
    </row>
    <row r="37" ht="22.5" customHeight="1" spans="1:23">
      <c r="A37" s="116" t="s">
        <v>72</v>
      </c>
      <c r="B37" s="116" t="s">
        <v>220</v>
      </c>
      <c r="C37" s="116" t="s">
        <v>221</v>
      </c>
      <c r="D37" s="116" t="s">
        <v>90</v>
      </c>
      <c r="E37" s="116" t="s">
        <v>161</v>
      </c>
      <c r="F37" s="116" t="s">
        <v>230</v>
      </c>
      <c r="G37" s="116" t="s">
        <v>231</v>
      </c>
      <c r="H37" s="187">
        <v>92560</v>
      </c>
      <c r="I37" s="187">
        <v>92560</v>
      </c>
      <c r="J37" s="106"/>
      <c r="K37" s="106"/>
      <c r="L37" s="187">
        <v>92560</v>
      </c>
      <c r="M37" s="106"/>
      <c r="N37" s="227"/>
      <c r="O37" s="227"/>
      <c r="P37" s="227"/>
      <c r="Q37" s="187"/>
      <c r="R37" s="187"/>
      <c r="S37" s="187"/>
      <c r="T37" s="187"/>
      <c r="U37" s="187"/>
      <c r="V37" s="187"/>
      <c r="W37" s="187"/>
    </row>
    <row r="38" ht="22.5" customHeight="1" spans="1:23">
      <c r="A38" s="116" t="s">
        <v>72</v>
      </c>
      <c r="B38" s="116" t="s">
        <v>220</v>
      </c>
      <c r="C38" s="116" t="s">
        <v>221</v>
      </c>
      <c r="D38" s="116" t="s">
        <v>90</v>
      </c>
      <c r="E38" s="116" t="s">
        <v>161</v>
      </c>
      <c r="F38" s="116" t="s">
        <v>230</v>
      </c>
      <c r="G38" s="116" t="s">
        <v>231</v>
      </c>
      <c r="H38" s="187">
        <v>17800</v>
      </c>
      <c r="I38" s="187">
        <v>17800</v>
      </c>
      <c r="J38" s="106"/>
      <c r="K38" s="106"/>
      <c r="L38" s="187">
        <v>17800</v>
      </c>
      <c r="M38" s="106"/>
      <c r="N38" s="227"/>
      <c r="O38" s="227"/>
      <c r="P38" s="227"/>
      <c r="Q38" s="187"/>
      <c r="R38" s="187"/>
      <c r="S38" s="187"/>
      <c r="T38" s="187"/>
      <c r="U38" s="187"/>
      <c r="V38" s="187"/>
      <c r="W38" s="187"/>
    </row>
    <row r="39" ht="22.5" customHeight="1" spans="1:23">
      <c r="A39" s="116" t="s">
        <v>72</v>
      </c>
      <c r="B39" s="116" t="s">
        <v>232</v>
      </c>
      <c r="C39" s="116" t="s">
        <v>233</v>
      </c>
      <c r="D39" s="116" t="s">
        <v>89</v>
      </c>
      <c r="E39" s="116" t="s">
        <v>160</v>
      </c>
      <c r="F39" s="116" t="s">
        <v>234</v>
      </c>
      <c r="G39" s="116" t="s">
        <v>233</v>
      </c>
      <c r="H39" s="187">
        <v>19832.64</v>
      </c>
      <c r="I39" s="187">
        <v>19832.64</v>
      </c>
      <c r="J39" s="106"/>
      <c r="K39" s="106"/>
      <c r="L39" s="187">
        <v>19832.64</v>
      </c>
      <c r="M39" s="106"/>
      <c r="N39" s="227"/>
      <c r="O39" s="227"/>
      <c r="P39" s="227"/>
      <c r="Q39" s="187"/>
      <c r="R39" s="187"/>
      <c r="S39" s="187"/>
      <c r="T39" s="187"/>
      <c r="U39" s="187"/>
      <c r="V39" s="187"/>
      <c r="W39" s="187"/>
    </row>
    <row r="40" ht="22.5" customHeight="1" spans="1:23">
      <c r="A40" s="116" t="s">
        <v>72</v>
      </c>
      <c r="B40" s="116" t="s">
        <v>232</v>
      </c>
      <c r="C40" s="116" t="s">
        <v>233</v>
      </c>
      <c r="D40" s="116" t="s">
        <v>90</v>
      </c>
      <c r="E40" s="116" t="s">
        <v>161</v>
      </c>
      <c r="F40" s="116" t="s">
        <v>234</v>
      </c>
      <c r="G40" s="116" t="s">
        <v>233</v>
      </c>
      <c r="H40" s="187">
        <v>385865.28</v>
      </c>
      <c r="I40" s="187">
        <v>385865.28</v>
      </c>
      <c r="J40" s="106"/>
      <c r="K40" s="106"/>
      <c r="L40" s="187">
        <v>385865.28</v>
      </c>
      <c r="M40" s="106"/>
      <c r="N40" s="227"/>
      <c r="O40" s="227"/>
      <c r="P40" s="227"/>
      <c r="Q40" s="187"/>
      <c r="R40" s="187"/>
      <c r="S40" s="187"/>
      <c r="T40" s="187"/>
      <c r="U40" s="187"/>
      <c r="V40" s="187"/>
      <c r="W40" s="187"/>
    </row>
    <row r="41" ht="22.5" customHeight="1" spans="1:23">
      <c r="A41" s="116" t="s">
        <v>72</v>
      </c>
      <c r="B41" s="116" t="s">
        <v>220</v>
      </c>
      <c r="C41" s="116" t="s">
        <v>221</v>
      </c>
      <c r="D41" s="116" t="s">
        <v>89</v>
      </c>
      <c r="E41" s="116" t="s">
        <v>160</v>
      </c>
      <c r="F41" s="116" t="s">
        <v>230</v>
      </c>
      <c r="G41" s="116" t="s">
        <v>231</v>
      </c>
      <c r="H41" s="187">
        <v>1050</v>
      </c>
      <c r="I41" s="187">
        <v>1050</v>
      </c>
      <c r="J41" s="106"/>
      <c r="K41" s="106"/>
      <c r="L41" s="187">
        <v>1050</v>
      </c>
      <c r="M41" s="106"/>
      <c r="N41" s="227"/>
      <c r="O41" s="227"/>
      <c r="P41" s="227"/>
      <c r="Q41" s="187"/>
      <c r="R41" s="187"/>
      <c r="S41" s="187"/>
      <c r="T41" s="187"/>
      <c r="U41" s="187"/>
      <c r="V41" s="187"/>
      <c r="W41" s="187"/>
    </row>
    <row r="42" ht="22.5" customHeight="1" spans="1:23">
      <c r="A42" s="116" t="s">
        <v>72</v>
      </c>
      <c r="B42" s="116" t="s">
        <v>220</v>
      </c>
      <c r="C42" s="116" t="s">
        <v>221</v>
      </c>
      <c r="D42" s="116" t="s">
        <v>90</v>
      </c>
      <c r="E42" s="116" t="s">
        <v>161</v>
      </c>
      <c r="F42" s="116" t="s">
        <v>230</v>
      </c>
      <c r="G42" s="116" t="s">
        <v>231</v>
      </c>
      <c r="H42" s="187">
        <v>24000</v>
      </c>
      <c r="I42" s="187">
        <v>24000</v>
      </c>
      <c r="J42" s="106"/>
      <c r="K42" s="106"/>
      <c r="L42" s="187">
        <v>24000</v>
      </c>
      <c r="M42" s="106"/>
      <c r="N42" s="227"/>
      <c r="O42" s="227"/>
      <c r="P42" s="227"/>
      <c r="Q42" s="187"/>
      <c r="R42" s="187"/>
      <c r="S42" s="187"/>
      <c r="T42" s="187"/>
      <c r="U42" s="187"/>
      <c r="V42" s="187"/>
      <c r="W42" s="187"/>
    </row>
    <row r="43" ht="22.5" customHeight="1" spans="1:23">
      <c r="A43" s="116" t="s">
        <v>72</v>
      </c>
      <c r="B43" s="116" t="s">
        <v>235</v>
      </c>
      <c r="C43" s="116" t="s">
        <v>236</v>
      </c>
      <c r="D43" s="116" t="s">
        <v>90</v>
      </c>
      <c r="E43" s="116" t="s">
        <v>161</v>
      </c>
      <c r="F43" s="116" t="s">
        <v>230</v>
      </c>
      <c r="G43" s="116" t="s">
        <v>231</v>
      </c>
      <c r="H43" s="187">
        <v>250500</v>
      </c>
      <c r="I43" s="187">
        <v>250500</v>
      </c>
      <c r="J43" s="106"/>
      <c r="K43" s="106"/>
      <c r="L43" s="187">
        <v>250500</v>
      </c>
      <c r="M43" s="106"/>
      <c r="N43" s="227"/>
      <c r="O43" s="227"/>
      <c r="P43" s="227"/>
      <c r="Q43" s="187"/>
      <c r="R43" s="187"/>
      <c r="S43" s="187"/>
      <c r="T43" s="187"/>
      <c r="U43" s="187"/>
      <c r="V43" s="187"/>
      <c r="W43" s="187"/>
    </row>
    <row r="44" ht="22.5" customHeight="1" spans="1:23">
      <c r="A44" s="117" t="s">
        <v>109</v>
      </c>
      <c r="B44" s="236"/>
      <c r="C44" s="236"/>
      <c r="D44" s="236"/>
      <c r="E44" s="236"/>
      <c r="F44" s="236"/>
      <c r="G44" s="237"/>
      <c r="H44" s="187">
        <v>44573396.88</v>
      </c>
      <c r="I44" s="187">
        <v>44573396.88</v>
      </c>
      <c r="J44" s="187"/>
      <c r="K44" s="132"/>
      <c r="L44" s="187">
        <v>44573396.88</v>
      </c>
      <c r="M44" s="132"/>
      <c r="N44" s="227"/>
      <c r="O44" s="227"/>
      <c r="P44" s="227"/>
      <c r="Q44" s="187"/>
      <c r="R44" s="187"/>
      <c r="S44" s="187"/>
      <c r="T44" s="187"/>
      <c r="U44" s="187"/>
      <c r="V44" s="187"/>
      <c r="W44" s="187"/>
    </row>
  </sheetData>
  <mergeCells count="30">
    <mergeCell ref="A2:W2"/>
    <mergeCell ref="A3:G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19"/>
  <sheetViews>
    <sheetView showZeros="0" workbookViewId="0">
      <selection activeCell="F14" sqref="F14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220"/>
      <c r="E1" s="83"/>
      <c r="F1" s="83"/>
      <c r="G1" s="83"/>
      <c r="H1" s="83"/>
      <c r="I1" s="84"/>
      <c r="J1" s="84"/>
      <c r="K1" s="84"/>
      <c r="L1" s="84"/>
      <c r="M1" s="84"/>
      <c r="N1" s="84"/>
      <c r="O1" s="84"/>
      <c r="P1" s="84"/>
      <c r="Q1" s="84"/>
      <c r="U1" s="220"/>
      <c r="W1" s="121" t="s">
        <v>237</v>
      </c>
    </row>
    <row r="2" ht="41.25" customHeight="1" spans="1:23">
      <c r="A2" s="86" t="s">
        <v>238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</row>
    <row r="3" ht="19.5" customHeight="1" spans="1:23">
      <c r="A3" s="88" t="str">
        <f>"单位名称："&amp;"维西傈僳族自治县保和镇第二完全小学"</f>
        <v>单位名称：维西傈僳族自治县保和镇第二完全小学</v>
      </c>
      <c r="B3" s="89"/>
      <c r="C3" s="89"/>
      <c r="D3" s="89"/>
      <c r="E3" s="89"/>
      <c r="F3" s="89"/>
      <c r="G3" s="89"/>
      <c r="H3" s="89"/>
      <c r="I3" s="90"/>
      <c r="J3" s="90"/>
      <c r="K3" s="90"/>
      <c r="L3" s="90"/>
      <c r="M3" s="90"/>
      <c r="N3" s="90"/>
      <c r="O3" s="90"/>
      <c r="P3" s="90"/>
      <c r="Q3" s="90"/>
      <c r="U3" s="220"/>
      <c r="W3" s="194" t="s">
        <v>174</v>
      </c>
    </row>
    <row r="4" ht="21.75" customHeight="1" spans="1:23">
      <c r="A4" s="92" t="s">
        <v>239</v>
      </c>
      <c r="B4" s="93" t="s">
        <v>184</v>
      </c>
      <c r="C4" s="92" t="s">
        <v>185</v>
      </c>
      <c r="D4" s="92" t="s">
        <v>240</v>
      </c>
      <c r="E4" s="93">
        <v>39225883.19</v>
      </c>
      <c r="F4" s="93" t="s">
        <v>241</v>
      </c>
      <c r="G4" s="93" t="s">
        <v>187</v>
      </c>
      <c r="H4" s="93" t="s">
        <v>188</v>
      </c>
      <c r="I4" s="112" t="s">
        <v>57</v>
      </c>
      <c r="J4" s="94" t="s">
        <v>242</v>
      </c>
      <c r="K4" s="95"/>
      <c r="L4" s="95"/>
      <c r="M4" s="96"/>
      <c r="N4" s="94" t="s">
        <v>190</v>
      </c>
      <c r="O4" s="95"/>
      <c r="P4" s="96"/>
      <c r="Q4" s="93" t="s">
        <v>63</v>
      </c>
      <c r="R4" s="94" t="s">
        <v>80</v>
      </c>
      <c r="S4" s="95"/>
      <c r="T4" s="95"/>
      <c r="U4" s="95"/>
      <c r="V4" s="95"/>
      <c r="W4" s="96"/>
    </row>
    <row r="5" ht="21.75" customHeight="1" spans="1:23">
      <c r="A5" s="97"/>
      <c r="B5" s="113"/>
      <c r="C5" s="97"/>
      <c r="D5" s="97"/>
      <c r="E5" s="98"/>
      <c r="F5" s="98"/>
      <c r="G5" s="98"/>
      <c r="H5" s="98"/>
      <c r="I5" s="113"/>
      <c r="J5" s="224" t="s">
        <v>60</v>
      </c>
      <c r="K5" s="225"/>
      <c r="L5" s="93" t="s">
        <v>61</v>
      </c>
      <c r="M5" s="93" t="s">
        <v>62</v>
      </c>
      <c r="N5" s="93" t="s">
        <v>60</v>
      </c>
      <c r="O5" s="93" t="s">
        <v>61</v>
      </c>
      <c r="P5" s="93" t="s">
        <v>62</v>
      </c>
      <c r="Q5" s="98"/>
      <c r="R5" s="93" t="s">
        <v>59</v>
      </c>
      <c r="S5" s="92" t="s">
        <v>66</v>
      </c>
      <c r="T5" s="92" t="s">
        <v>196</v>
      </c>
      <c r="U5" s="92" t="s">
        <v>68</v>
      </c>
      <c r="V5" s="92" t="s">
        <v>69</v>
      </c>
      <c r="W5" s="92" t="s">
        <v>70</v>
      </c>
    </row>
    <row r="6" ht="21" customHeight="1" spans="1:23">
      <c r="A6" s="113"/>
      <c r="B6" s="113"/>
      <c r="C6" s="113"/>
      <c r="D6" s="113"/>
      <c r="E6" s="113"/>
      <c r="F6" s="113"/>
      <c r="G6" s="113"/>
      <c r="H6" s="113"/>
      <c r="I6" s="113"/>
      <c r="J6" s="226" t="s">
        <v>59</v>
      </c>
      <c r="K6" s="188"/>
      <c r="L6" s="113"/>
      <c r="M6" s="113"/>
      <c r="N6" s="113"/>
      <c r="O6" s="113"/>
      <c r="P6" s="113"/>
      <c r="Q6" s="113"/>
      <c r="R6" s="113"/>
      <c r="S6" s="229"/>
      <c r="T6" s="229"/>
      <c r="U6" s="229"/>
      <c r="V6" s="229"/>
      <c r="W6" s="229"/>
    </row>
    <row r="7" ht="39.75" customHeight="1" spans="1:23">
      <c r="A7" s="99"/>
      <c r="B7" s="114"/>
      <c r="C7" s="99"/>
      <c r="D7" s="99"/>
      <c r="E7" s="100"/>
      <c r="F7" s="100"/>
      <c r="G7" s="100"/>
      <c r="H7" s="100"/>
      <c r="I7" s="114"/>
      <c r="J7" s="129" t="s">
        <v>59</v>
      </c>
      <c r="K7" s="129" t="s">
        <v>243</v>
      </c>
      <c r="L7" s="100"/>
      <c r="M7" s="100"/>
      <c r="N7" s="100"/>
      <c r="O7" s="100"/>
      <c r="P7" s="100"/>
      <c r="Q7" s="100"/>
      <c r="R7" s="100"/>
      <c r="S7" s="100"/>
      <c r="T7" s="100"/>
      <c r="U7" s="114"/>
      <c r="V7" s="100"/>
      <c r="W7" s="100"/>
    </row>
    <row r="8" ht="19.5" customHeight="1" spans="1:23">
      <c r="A8" s="221">
        <v>1</v>
      </c>
      <c r="B8" s="221">
        <v>2</v>
      </c>
      <c r="C8" s="221">
        <v>3</v>
      </c>
      <c r="D8" s="221">
        <v>4</v>
      </c>
      <c r="E8" s="221">
        <v>5</v>
      </c>
      <c r="F8" s="221">
        <v>6</v>
      </c>
      <c r="G8" s="221">
        <v>7</v>
      </c>
      <c r="H8" s="221">
        <v>8</v>
      </c>
      <c r="I8" s="221">
        <v>9</v>
      </c>
      <c r="J8" s="221">
        <v>10</v>
      </c>
      <c r="K8" s="221">
        <v>11</v>
      </c>
      <c r="L8" s="221">
        <v>12</v>
      </c>
      <c r="M8" s="221">
        <v>13</v>
      </c>
      <c r="N8" s="221">
        <v>14</v>
      </c>
      <c r="O8" s="221">
        <v>15</v>
      </c>
      <c r="P8" s="221">
        <v>16</v>
      </c>
      <c r="Q8" s="221">
        <v>17</v>
      </c>
      <c r="R8" s="221">
        <v>18</v>
      </c>
      <c r="S8" s="221">
        <v>19</v>
      </c>
      <c r="T8" s="221">
        <v>20</v>
      </c>
      <c r="U8" s="221">
        <v>21</v>
      </c>
      <c r="V8" s="221">
        <v>22</v>
      </c>
      <c r="W8" s="221">
        <v>23</v>
      </c>
    </row>
    <row r="9" ht="22.5" customHeight="1" spans="1:23">
      <c r="A9" s="222" t="s">
        <v>244</v>
      </c>
      <c r="B9" s="222"/>
      <c r="C9" s="222"/>
      <c r="D9" s="223"/>
      <c r="E9" s="223"/>
      <c r="F9" s="223"/>
      <c r="G9" s="223"/>
      <c r="H9" s="223"/>
      <c r="I9" s="105">
        <v>65000</v>
      </c>
      <c r="J9" s="105">
        <v>65000</v>
      </c>
      <c r="K9" s="105">
        <v>65000</v>
      </c>
      <c r="L9" s="105"/>
      <c r="M9" s="105"/>
      <c r="N9" s="227"/>
      <c r="O9" s="227"/>
      <c r="P9" s="227"/>
      <c r="Q9" s="105"/>
      <c r="R9" s="105"/>
      <c r="S9" s="105"/>
      <c r="T9" s="105"/>
      <c r="U9" s="187"/>
      <c r="V9" s="105"/>
      <c r="W9" s="105"/>
    </row>
    <row r="10" ht="22.5" customHeight="1" spans="1:23">
      <c r="A10" s="223" t="s">
        <v>245</v>
      </c>
      <c r="B10" s="223" t="s">
        <v>246</v>
      </c>
      <c r="C10" s="103" t="s">
        <v>244</v>
      </c>
      <c r="D10" s="223" t="s">
        <v>72</v>
      </c>
      <c r="E10" s="223" t="s">
        <v>89</v>
      </c>
      <c r="F10" s="223" t="s">
        <v>160</v>
      </c>
      <c r="G10" s="223" t="s">
        <v>247</v>
      </c>
      <c r="H10" s="223" t="s">
        <v>248</v>
      </c>
      <c r="I10" s="105">
        <v>21000</v>
      </c>
      <c r="J10" s="105">
        <v>21000</v>
      </c>
      <c r="K10" s="105">
        <v>21000</v>
      </c>
      <c r="L10" s="105"/>
      <c r="M10" s="105"/>
      <c r="N10" s="227"/>
      <c r="O10" s="227"/>
      <c r="P10" s="227"/>
      <c r="Q10" s="105"/>
      <c r="R10" s="105"/>
      <c r="S10" s="105"/>
      <c r="T10" s="105"/>
      <c r="U10" s="187"/>
      <c r="V10" s="105"/>
      <c r="W10" s="105"/>
    </row>
    <row r="11" ht="22.5" customHeight="1" spans="1:23">
      <c r="A11" s="223" t="s">
        <v>245</v>
      </c>
      <c r="B11" s="223" t="s">
        <v>246</v>
      </c>
      <c r="C11" s="103" t="s">
        <v>244</v>
      </c>
      <c r="D11" s="223" t="s">
        <v>72</v>
      </c>
      <c r="E11" s="223" t="s">
        <v>90</v>
      </c>
      <c r="F11" s="223" t="s">
        <v>161</v>
      </c>
      <c r="G11" s="223" t="s">
        <v>247</v>
      </c>
      <c r="H11" s="223" t="s">
        <v>248</v>
      </c>
      <c r="I11" s="105">
        <v>44000</v>
      </c>
      <c r="J11" s="105">
        <v>44000</v>
      </c>
      <c r="K11" s="105">
        <v>44000</v>
      </c>
      <c r="L11" s="105"/>
      <c r="M11" s="105"/>
      <c r="N11" s="227"/>
      <c r="O11" s="227"/>
      <c r="P11" s="227"/>
      <c r="Q11" s="105"/>
      <c r="R11" s="105"/>
      <c r="S11" s="105"/>
      <c r="T11" s="105"/>
      <c r="U11" s="187"/>
      <c r="V11" s="105"/>
      <c r="W11" s="105"/>
    </row>
    <row r="12" ht="22.5" customHeight="1" spans="1:23">
      <c r="A12" s="222" t="s">
        <v>249</v>
      </c>
      <c r="B12" s="106"/>
      <c r="C12" s="106"/>
      <c r="D12" s="106"/>
      <c r="E12" s="106"/>
      <c r="F12" s="106"/>
      <c r="G12" s="106"/>
      <c r="H12" s="106"/>
      <c r="I12" s="105">
        <v>677000</v>
      </c>
      <c r="J12" s="105">
        <v>677000</v>
      </c>
      <c r="K12" s="105">
        <v>677000</v>
      </c>
      <c r="L12" s="105"/>
      <c r="M12" s="105"/>
      <c r="N12" s="227"/>
      <c r="O12" s="227"/>
      <c r="P12" s="227"/>
      <c r="Q12" s="105"/>
      <c r="R12" s="105"/>
      <c r="S12" s="105"/>
      <c r="T12" s="105"/>
      <c r="U12" s="187"/>
      <c r="V12" s="105"/>
      <c r="W12" s="105"/>
    </row>
    <row r="13" ht="22.5" customHeight="1" spans="1:23">
      <c r="A13" s="223" t="s">
        <v>245</v>
      </c>
      <c r="B13" s="223" t="s">
        <v>250</v>
      </c>
      <c r="C13" s="103" t="s">
        <v>249</v>
      </c>
      <c r="D13" s="223" t="s">
        <v>72</v>
      </c>
      <c r="E13" s="223" t="s">
        <v>89</v>
      </c>
      <c r="F13" s="223" t="s">
        <v>160</v>
      </c>
      <c r="G13" s="223" t="s">
        <v>247</v>
      </c>
      <c r="H13" s="223" t="s">
        <v>248</v>
      </c>
      <c r="I13" s="105">
        <v>35000</v>
      </c>
      <c r="J13" s="105">
        <v>35000</v>
      </c>
      <c r="K13" s="105">
        <v>35000</v>
      </c>
      <c r="L13" s="105"/>
      <c r="M13" s="105"/>
      <c r="N13" s="227"/>
      <c r="O13" s="227"/>
      <c r="P13" s="227"/>
      <c r="Q13" s="105"/>
      <c r="R13" s="105"/>
      <c r="S13" s="105"/>
      <c r="T13" s="105"/>
      <c r="U13" s="187"/>
      <c r="V13" s="105"/>
      <c r="W13" s="105"/>
    </row>
    <row r="14" ht="22.5" customHeight="1" spans="1:23">
      <c r="A14" s="223" t="s">
        <v>245</v>
      </c>
      <c r="B14" s="223" t="s">
        <v>250</v>
      </c>
      <c r="C14" s="103" t="s">
        <v>249</v>
      </c>
      <c r="D14" s="223" t="s">
        <v>72</v>
      </c>
      <c r="E14" s="223" t="s">
        <v>90</v>
      </c>
      <c r="F14" s="223" t="s">
        <v>161</v>
      </c>
      <c r="G14" s="223" t="s">
        <v>247</v>
      </c>
      <c r="H14" s="223" t="s">
        <v>248</v>
      </c>
      <c r="I14" s="105">
        <v>642000</v>
      </c>
      <c r="J14" s="105">
        <v>642000</v>
      </c>
      <c r="K14" s="105">
        <v>642000</v>
      </c>
      <c r="L14" s="105"/>
      <c r="M14" s="105"/>
      <c r="N14" s="227"/>
      <c r="O14" s="227"/>
      <c r="P14" s="227"/>
      <c r="Q14" s="105"/>
      <c r="R14" s="105"/>
      <c r="S14" s="105"/>
      <c r="T14" s="105"/>
      <c r="U14" s="187"/>
      <c r="V14" s="105"/>
      <c r="W14" s="105"/>
    </row>
    <row r="15" ht="22.5" customHeight="1" spans="1:23">
      <c r="A15" s="222" t="s">
        <v>251</v>
      </c>
      <c r="B15" s="106"/>
      <c r="C15" s="106"/>
      <c r="D15" s="106"/>
      <c r="E15" s="106"/>
      <c r="F15" s="106"/>
      <c r="G15" s="106"/>
      <c r="H15" s="106"/>
      <c r="I15" s="105">
        <v>7000</v>
      </c>
      <c r="J15" s="105">
        <v>7000</v>
      </c>
      <c r="K15" s="105">
        <v>7000</v>
      </c>
      <c r="L15" s="105"/>
      <c r="M15" s="105"/>
      <c r="N15" s="227"/>
      <c r="O15" s="227"/>
      <c r="P15" s="227"/>
      <c r="Q15" s="105"/>
      <c r="R15" s="105"/>
      <c r="S15" s="105"/>
      <c r="T15" s="105"/>
      <c r="U15" s="187"/>
      <c r="V15" s="105"/>
      <c r="W15" s="105"/>
    </row>
    <row r="16" ht="22.5" customHeight="1" spans="1:23">
      <c r="A16" s="223" t="s">
        <v>252</v>
      </c>
      <c r="B16" s="223" t="s">
        <v>253</v>
      </c>
      <c r="C16" s="103" t="s">
        <v>251</v>
      </c>
      <c r="D16" s="223" t="s">
        <v>72</v>
      </c>
      <c r="E16" s="223" t="s">
        <v>90</v>
      </c>
      <c r="F16" s="223" t="s">
        <v>161</v>
      </c>
      <c r="G16" s="223" t="s">
        <v>230</v>
      </c>
      <c r="H16" s="223" t="s">
        <v>231</v>
      </c>
      <c r="I16" s="105">
        <v>7000</v>
      </c>
      <c r="J16" s="105">
        <v>7000</v>
      </c>
      <c r="K16" s="105">
        <v>7000</v>
      </c>
      <c r="L16" s="105"/>
      <c r="M16" s="105"/>
      <c r="N16" s="227"/>
      <c r="O16" s="227"/>
      <c r="P16" s="227"/>
      <c r="Q16" s="105"/>
      <c r="R16" s="105"/>
      <c r="S16" s="105"/>
      <c r="T16" s="105"/>
      <c r="U16" s="187"/>
      <c r="V16" s="105"/>
      <c r="W16" s="105"/>
    </row>
    <row r="17" ht="22.5" customHeight="1" spans="1:23">
      <c r="A17" s="222" t="s">
        <v>254</v>
      </c>
      <c r="B17" s="106"/>
      <c r="C17" s="106"/>
      <c r="D17" s="106"/>
      <c r="E17" s="106"/>
      <c r="F17" s="106"/>
      <c r="G17" s="106"/>
      <c r="H17" s="106"/>
      <c r="I17" s="105">
        <v>250656</v>
      </c>
      <c r="J17" s="105">
        <v>250656</v>
      </c>
      <c r="K17" s="105">
        <v>250656</v>
      </c>
      <c r="L17" s="105"/>
      <c r="M17" s="105"/>
      <c r="N17" s="227"/>
      <c r="O17" s="227"/>
      <c r="P17" s="227"/>
      <c r="Q17" s="105"/>
      <c r="R17" s="105"/>
      <c r="S17" s="105"/>
      <c r="T17" s="105"/>
      <c r="U17" s="187"/>
      <c r="V17" s="105"/>
      <c r="W17" s="105"/>
    </row>
    <row r="18" ht="22.5" customHeight="1" spans="1:23">
      <c r="A18" s="223" t="s">
        <v>245</v>
      </c>
      <c r="B18" s="223" t="s">
        <v>255</v>
      </c>
      <c r="C18" s="103" t="s">
        <v>254</v>
      </c>
      <c r="D18" s="223" t="s">
        <v>72</v>
      </c>
      <c r="E18" s="223" t="s">
        <v>97</v>
      </c>
      <c r="F18" s="223" t="s">
        <v>165</v>
      </c>
      <c r="G18" s="223" t="s">
        <v>247</v>
      </c>
      <c r="H18" s="223" t="s">
        <v>248</v>
      </c>
      <c r="I18" s="105">
        <v>250656</v>
      </c>
      <c r="J18" s="105">
        <v>250656</v>
      </c>
      <c r="K18" s="105">
        <v>250656</v>
      </c>
      <c r="L18" s="105"/>
      <c r="M18" s="105"/>
      <c r="N18" s="227"/>
      <c r="O18" s="227"/>
      <c r="P18" s="227"/>
      <c r="Q18" s="105"/>
      <c r="R18" s="105"/>
      <c r="S18" s="105"/>
      <c r="T18" s="105"/>
      <c r="U18" s="187"/>
      <c r="V18" s="105"/>
      <c r="W18" s="105"/>
    </row>
    <row r="19" ht="22.5" customHeight="1" spans="1:23">
      <c r="A19" s="117" t="s">
        <v>109</v>
      </c>
      <c r="B19" s="118"/>
      <c r="C19" s="118"/>
      <c r="D19" s="118"/>
      <c r="E19" s="118"/>
      <c r="F19" s="118"/>
      <c r="G19" s="118"/>
      <c r="H19" s="119"/>
      <c r="I19" s="105">
        <v>999656</v>
      </c>
      <c r="J19" s="105">
        <v>999656</v>
      </c>
      <c r="K19" s="228">
        <v>999656</v>
      </c>
      <c r="L19" s="105"/>
      <c r="M19" s="105"/>
      <c r="N19" s="227"/>
      <c r="O19" s="227"/>
      <c r="P19" s="227"/>
      <c r="Q19" s="105"/>
      <c r="R19" s="105"/>
      <c r="S19" s="105"/>
      <c r="T19" s="105"/>
      <c r="U19" s="62"/>
      <c r="V19" s="105"/>
      <c r="W19" s="105"/>
    </row>
  </sheetData>
  <mergeCells count="33">
    <mergeCell ref="A2:W2"/>
    <mergeCell ref="A3:H3"/>
    <mergeCell ref="J4:M4"/>
    <mergeCell ref="N4:P4"/>
    <mergeCell ref="R4:W4"/>
    <mergeCell ref="A9:C9"/>
    <mergeCell ref="A9:C9"/>
    <mergeCell ref="A12:C12"/>
    <mergeCell ref="A15:C15"/>
    <mergeCell ref="A17:C17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31"/>
  <sheetViews>
    <sheetView showZeros="0" workbookViewId="0">
      <selection activeCell="E7" sqref="E7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32.1416666666667" customWidth="1"/>
  </cols>
  <sheetData>
    <row r="1" ht="15" customHeight="1" spans="10:10">
      <c r="J1" s="177" t="s">
        <v>256</v>
      </c>
    </row>
    <row r="2" ht="36.75" customHeight="1" spans="1:10">
      <c r="A2" s="86" t="s">
        <v>257</v>
      </c>
      <c r="B2" s="87"/>
      <c r="C2" s="87"/>
      <c r="D2" s="87"/>
      <c r="E2" s="87"/>
      <c r="F2" s="144"/>
      <c r="G2" s="87"/>
      <c r="H2" s="144"/>
      <c r="I2" s="144"/>
      <c r="J2" s="87"/>
    </row>
    <row r="3" ht="17.25" customHeight="1" spans="1:2">
      <c r="A3" s="137" t="str">
        <f>"单位名称："&amp;"维西傈僳族自治县保和镇第二完全小学"</f>
        <v>单位名称：维西傈僳族自治县保和镇第二完全小学</v>
      </c>
      <c r="B3" s="138"/>
    </row>
    <row r="4" ht="44.25" customHeight="1" spans="1:10">
      <c r="A4" s="129" t="s">
        <v>258</v>
      </c>
      <c r="B4" s="129" t="s">
        <v>259</v>
      </c>
      <c r="C4" s="129" t="s">
        <v>260</v>
      </c>
      <c r="D4" s="129" t="s">
        <v>261</v>
      </c>
      <c r="E4" s="129" t="s">
        <v>262</v>
      </c>
      <c r="F4" s="139" t="s">
        <v>263</v>
      </c>
      <c r="G4" s="129" t="s">
        <v>264</v>
      </c>
      <c r="H4" s="139" t="s">
        <v>265</v>
      </c>
      <c r="I4" s="139" t="s">
        <v>266</v>
      </c>
      <c r="J4" s="129" t="s">
        <v>267</v>
      </c>
    </row>
    <row r="5" ht="19.5" customHeight="1" spans="1:10">
      <c r="A5" s="215">
        <v>1</v>
      </c>
      <c r="B5" s="215">
        <v>2</v>
      </c>
      <c r="C5" s="215">
        <v>3</v>
      </c>
      <c r="D5" s="215">
        <v>4</v>
      </c>
      <c r="E5" s="215">
        <v>5</v>
      </c>
      <c r="F5" s="215">
        <v>6</v>
      </c>
      <c r="G5" s="215">
        <v>7</v>
      </c>
      <c r="H5" s="215">
        <v>8</v>
      </c>
      <c r="I5" s="215">
        <v>9</v>
      </c>
      <c r="J5" s="215">
        <v>10</v>
      </c>
    </row>
    <row r="6" ht="22.5" customHeight="1" spans="1:10">
      <c r="A6" s="216" t="s">
        <v>72</v>
      </c>
      <c r="B6" s="72"/>
      <c r="C6" s="72"/>
      <c r="D6" s="72"/>
      <c r="E6" s="216"/>
      <c r="F6" s="72"/>
      <c r="G6" s="216"/>
      <c r="H6" s="72"/>
      <c r="I6" s="72"/>
      <c r="J6" s="216"/>
    </row>
    <row r="7" ht="22.5" customHeight="1" spans="1:10">
      <c r="A7" s="216" t="str">
        <f>"   "&amp;"班主任津贴资金"</f>
        <v>   班主任津贴资金</v>
      </c>
      <c r="B7" s="217" t="s">
        <v>268</v>
      </c>
      <c r="C7" s="218"/>
      <c r="D7" s="218"/>
      <c r="E7" s="7"/>
      <c r="F7" s="219"/>
      <c r="G7" s="218"/>
      <c r="H7" s="219"/>
      <c r="I7" s="219"/>
      <c r="J7" s="218"/>
    </row>
    <row r="8" ht="22.5" customHeight="1" spans="1:10">
      <c r="A8" s="216"/>
      <c r="B8" s="217"/>
      <c r="C8" s="218" t="s">
        <v>269</v>
      </c>
      <c r="D8" s="218" t="s">
        <v>270</v>
      </c>
      <c r="E8" s="218" t="s">
        <v>271</v>
      </c>
      <c r="F8" s="219" t="s">
        <v>272</v>
      </c>
      <c r="G8" s="218" t="s">
        <v>273</v>
      </c>
      <c r="H8" s="219" t="s">
        <v>274</v>
      </c>
      <c r="I8" s="219" t="s">
        <v>275</v>
      </c>
      <c r="J8" s="218" t="s">
        <v>271</v>
      </c>
    </row>
    <row r="9" ht="22.5" customHeight="1" spans="1:10">
      <c r="A9" s="106"/>
      <c r="B9" s="106"/>
      <c r="C9" s="218" t="s">
        <v>269</v>
      </c>
      <c r="D9" s="218" t="s">
        <v>270</v>
      </c>
      <c r="E9" s="218" t="s">
        <v>276</v>
      </c>
      <c r="F9" s="219" t="s">
        <v>272</v>
      </c>
      <c r="G9" s="218" t="s">
        <v>277</v>
      </c>
      <c r="H9" s="219" t="s">
        <v>274</v>
      </c>
      <c r="I9" s="219" t="s">
        <v>275</v>
      </c>
      <c r="J9" s="218" t="s">
        <v>276</v>
      </c>
    </row>
    <row r="10" ht="22.5" customHeight="1" spans="1:10">
      <c r="A10" s="106"/>
      <c r="B10" s="106"/>
      <c r="C10" s="218" t="s">
        <v>269</v>
      </c>
      <c r="D10" s="218" t="s">
        <v>278</v>
      </c>
      <c r="E10" s="218" t="s">
        <v>279</v>
      </c>
      <c r="F10" s="219" t="s">
        <v>280</v>
      </c>
      <c r="G10" s="218" t="s">
        <v>281</v>
      </c>
      <c r="H10" s="219" t="s">
        <v>282</v>
      </c>
      <c r="I10" s="219" t="s">
        <v>283</v>
      </c>
      <c r="J10" s="218" t="s">
        <v>279</v>
      </c>
    </row>
    <row r="11" ht="22.5" customHeight="1" spans="1:10">
      <c r="A11" s="106"/>
      <c r="B11" s="106"/>
      <c r="C11" s="218" t="s">
        <v>284</v>
      </c>
      <c r="D11" s="218" t="s">
        <v>285</v>
      </c>
      <c r="E11" s="218" t="s">
        <v>286</v>
      </c>
      <c r="F11" s="219" t="s">
        <v>280</v>
      </c>
      <c r="G11" s="218" t="s">
        <v>281</v>
      </c>
      <c r="H11" s="219" t="s">
        <v>282</v>
      </c>
      <c r="I11" s="219" t="s">
        <v>283</v>
      </c>
      <c r="J11" s="218" t="s">
        <v>286</v>
      </c>
    </row>
    <row r="12" ht="22.5" customHeight="1" spans="1:10">
      <c r="A12" s="106"/>
      <c r="B12" s="106"/>
      <c r="C12" s="218" t="s">
        <v>287</v>
      </c>
      <c r="D12" s="218" t="s">
        <v>288</v>
      </c>
      <c r="E12" s="218" t="s">
        <v>289</v>
      </c>
      <c r="F12" s="219" t="s">
        <v>280</v>
      </c>
      <c r="G12" s="218" t="s">
        <v>281</v>
      </c>
      <c r="H12" s="219" t="s">
        <v>282</v>
      </c>
      <c r="I12" s="219" t="s">
        <v>283</v>
      </c>
      <c r="J12" s="218" t="s">
        <v>289</v>
      </c>
    </row>
    <row r="13" ht="22.5" customHeight="1" spans="1:10">
      <c r="A13" s="106"/>
      <c r="B13" s="106"/>
      <c r="C13" s="218" t="s">
        <v>287</v>
      </c>
      <c r="D13" s="218" t="s">
        <v>288</v>
      </c>
      <c r="E13" s="218" t="s">
        <v>290</v>
      </c>
      <c r="F13" s="219" t="s">
        <v>280</v>
      </c>
      <c r="G13" s="218" t="s">
        <v>281</v>
      </c>
      <c r="H13" s="219" t="s">
        <v>282</v>
      </c>
      <c r="I13" s="219" t="s">
        <v>283</v>
      </c>
      <c r="J13" s="218" t="s">
        <v>290</v>
      </c>
    </row>
    <row r="14" ht="22.5" customHeight="1" spans="1:10">
      <c r="A14" s="216" t="str">
        <f>"   "&amp;"遗属补助资金"</f>
        <v>   遗属补助资金</v>
      </c>
      <c r="B14" s="217" t="s">
        <v>291</v>
      </c>
      <c r="C14" s="106"/>
      <c r="D14" s="106"/>
      <c r="E14" s="106"/>
      <c r="F14" s="106"/>
      <c r="G14" s="106"/>
      <c r="H14" s="106"/>
      <c r="I14" s="106"/>
      <c r="J14" s="106"/>
    </row>
    <row r="15" ht="22.5" customHeight="1" spans="1:10">
      <c r="A15" s="106"/>
      <c r="B15" s="106"/>
      <c r="C15" s="218" t="s">
        <v>269</v>
      </c>
      <c r="D15" s="218" t="s">
        <v>270</v>
      </c>
      <c r="E15" s="218" t="s">
        <v>292</v>
      </c>
      <c r="F15" s="219" t="s">
        <v>272</v>
      </c>
      <c r="G15" s="218" t="s">
        <v>293</v>
      </c>
      <c r="H15" s="219" t="s">
        <v>294</v>
      </c>
      <c r="I15" s="219" t="s">
        <v>275</v>
      </c>
      <c r="J15" s="218" t="s">
        <v>292</v>
      </c>
    </row>
    <row r="16" ht="22.5" customHeight="1" spans="1:10">
      <c r="A16" s="106"/>
      <c r="B16" s="106"/>
      <c r="C16" s="218" t="s">
        <v>284</v>
      </c>
      <c r="D16" s="218" t="s">
        <v>285</v>
      </c>
      <c r="E16" s="218" t="s">
        <v>295</v>
      </c>
      <c r="F16" s="219" t="s">
        <v>272</v>
      </c>
      <c r="G16" s="218" t="s">
        <v>296</v>
      </c>
      <c r="H16" s="219" t="s">
        <v>282</v>
      </c>
      <c r="I16" s="219" t="s">
        <v>283</v>
      </c>
      <c r="J16" s="218" t="s">
        <v>295</v>
      </c>
    </row>
    <row r="17" ht="22.5" customHeight="1" spans="1:10">
      <c r="A17" s="106"/>
      <c r="B17" s="106"/>
      <c r="C17" s="218" t="s">
        <v>287</v>
      </c>
      <c r="D17" s="218" t="s">
        <v>288</v>
      </c>
      <c r="E17" s="218" t="s">
        <v>289</v>
      </c>
      <c r="F17" s="219" t="s">
        <v>280</v>
      </c>
      <c r="G17" s="218" t="s">
        <v>281</v>
      </c>
      <c r="H17" s="219" t="s">
        <v>282</v>
      </c>
      <c r="I17" s="219" t="s">
        <v>283</v>
      </c>
      <c r="J17" s="218" t="s">
        <v>289</v>
      </c>
    </row>
    <row r="18" ht="22.5" customHeight="1" spans="1:10">
      <c r="A18" s="106"/>
      <c r="B18" s="106"/>
      <c r="C18" s="218" t="s">
        <v>287</v>
      </c>
      <c r="D18" s="218" t="s">
        <v>288</v>
      </c>
      <c r="E18" s="218" t="s">
        <v>297</v>
      </c>
      <c r="F18" s="219" t="s">
        <v>280</v>
      </c>
      <c r="G18" s="218" t="s">
        <v>281</v>
      </c>
      <c r="H18" s="219" t="s">
        <v>282</v>
      </c>
      <c r="I18" s="219" t="s">
        <v>283</v>
      </c>
      <c r="J18" s="218" t="s">
        <v>297</v>
      </c>
    </row>
    <row r="19" ht="22.5" customHeight="1" spans="1:10">
      <c r="A19" s="106"/>
      <c r="B19" s="106"/>
      <c r="C19" s="218" t="s">
        <v>287</v>
      </c>
      <c r="D19" s="218" t="s">
        <v>288</v>
      </c>
      <c r="E19" s="218" t="s">
        <v>298</v>
      </c>
      <c r="F19" s="219" t="s">
        <v>280</v>
      </c>
      <c r="G19" s="218" t="s">
        <v>281</v>
      </c>
      <c r="H19" s="219" t="s">
        <v>282</v>
      </c>
      <c r="I19" s="219" t="s">
        <v>283</v>
      </c>
      <c r="J19" s="218" t="s">
        <v>298</v>
      </c>
    </row>
    <row r="20" ht="22.5" customHeight="1" spans="1:10">
      <c r="A20" s="216" t="str">
        <f>"   "&amp;"艰苦边远地区小学、幼儿园教师生活补助资金"</f>
        <v>   艰苦边远地区小学、幼儿园教师生活补助资金</v>
      </c>
      <c r="B20" s="217" t="s">
        <v>299</v>
      </c>
      <c r="C20" s="106"/>
      <c r="D20" s="106"/>
      <c r="E20" s="106"/>
      <c r="F20" s="106"/>
      <c r="G20" s="106"/>
      <c r="H20" s="106"/>
      <c r="I20" s="106"/>
      <c r="J20" s="106"/>
    </row>
    <row r="21" ht="22.5" customHeight="1" spans="1:10">
      <c r="A21" s="106"/>
      <c r="B21" s="106"/>
      <c r="C21" s="218" t="s">
        <v>269</v>
      </c>
      <c r="D21" s="218" t="s">
        <v>270</v>
      </c>
      <c r="E21" s="218" t="s">
        <v>300</v>
      </c>
      <c r="F21" s="219" t="s">
        <v>272</v>
      </c>
      <c r="G21" s="218" t="s">
        <v>301</v>
      </c>
      <c r="H21" s="219" t="s">
        <v>294</v>
      </c>
      <c r="I21" s="219" t="s">
        <v>275</v>
      </c>
      <c r="J21" s="218" t="s">
        <v>300</v>
      </c>
    </row>
    <row r="22" ht="22.5" customHeight="1" spans="1:10">
      <c r="A22" s="106"/>
      <c r="B22" s="106"/>
      <c r="C22" s="218" t="s">
        <v>269</v>
      </c>
      <c r="D22" s="218" t="s">
        <v>302</v>
      </c>
      <c r="E22" s="218" t="s">
        <v>303</v>
      </c>
      <c r="F22" s="219" t="s">
        <v>280</v>
      </c>
      <c r="G22" s="218" t="s">
        <v>281</v>
      </c>
      <c r="H22" s="219" t="s">
        <v>282</v>
      </c>
      <c r="I22" s="219" t="s">
        <v>283</v>
      </c>
      <c r="J22" s="218" t="s">
        <v>303</v>
      </c>
    </row>
    <row r="23" ht="22.5" customHeight="1" spans="1:10">
      <c r="A23" s="106"/>
      <c r="B23" s="106"/>
      <c r="C23" s="218" t="s">
        <v>284</v>
      </c>
      <c r="D23" s="218" t="s">
        <v>285</v>
      </c>
      <c r="E23" s="218" t="s">
        <v>286</v>
      </c>
      <c r="F23" s="219" t="s">
        <v>280</v>
      </c>
      <c r="G23" s="218" t="s">
        <v>281</v>
      </c>
      <c r="H23" s="219" t="s">
        <v>282</v>
      </c>
      <c r="I23" s="219" t="s">
        <v>283</v>
      </c>
      <c r="J23" s="218" t="s">
        <v>286</v>
      </c>
    </row>
    <row r="24" ht="22.5" customHeight="1" spans="1:10">
      <c r="A24" s="106"/>
      <c r="B24" s="106"/>
      <c r="C24" s="218" t="s">
        <v>287</v>
      </c>
      <c r="D24" s="218" t="s">
        <v>288</v>
      </c>
      <c r="E24" s="218" t="s">
        <v>289</v>
      </c>
      <c r="F24" s="219" t="s">
        <v>280</v>
      </c>
      <c r="G24" s="218" t="s">
        <v>281</v>
      </c>
      <c r="H24" s="219" t="s">
        <v>282</v>
      </c>
      <c r="I24" s="219" t="s">
        <v>283</v>
      </c>
      <c r="J24" s="218" t="s">
        <v>289</v>
      </c>
    </row>
    <row r="25" ht="22.5" customHeight="1" spans="1:10">
      <c r="A25" s="106"/>
      <c r="B25" s="106"/>
      <c r="C25" s="218" t="s">
        <v>287</v>
      </c>
      <c r="D25" s="218" t="s">
        <v>288</v>
      </c>
      <c r="E25" s="218" t="s">
        <v>290</v>
      </c>
      <c r="F25" s="219" t="s">
        <v>280</v>
      </c>
      <c r="G25" s="218" t="s">
        <v>281</v>
      </c>
      <c r="H25" s="219" t="s">
        <v>282</v>
      </c>
      <c r="I25" s="219" t="s">
        <v>283</v>
      </c>
      <c r="J25" s="218" t="s">
        <v>290</v>
      </c>
    </row>
    <row r="26" ht="22.5" customHeight="1" spans="1:10">
      <c r="A26" s="216" t="str">
        <f>"   "&amp;"教师节活动经费"</f>
        <v>   教师节活动经费</v>
      </c>
      <c r="B26" s="217" t="s">
        <v>304</v>
      </c>
      <c r="C26" s="106"/>
      <c r="D26" s="106"/>
      <c r="E26" s="106"/>
      <c r="F26" s="106"/>
      <c r="G26" s="106"/>
      <c r="H26" s="106"/>
      <c r="I26" s="106"/>
      <c r="J26" s="106"/>
    </row>
    <row r="27" ht="22.5" customHeight="1" spans="1:10">
      <c r="A27" s="106"/>
      <c r="B27" s="106"/>
      <c r="C27" s="218" t="s">
        <v>269</v>
      </c>
      <c r="D27" s="218" t="s">
        <v>270</v>
      </c>
      <c r="E27" s="218" t="s">
        <v>292</v>
      </c>
      <c r="F27" s="219" t="s">
        <v>280</v>
      </c>
      <c r="G27" s="218" t="s">
        <v>301</v>
      </c>
      <c r="H27" s="219" t="s">
        <v>294</v>
      </c>
      <c r="I27" s="219" t="s">
        <v>275</v>
      </c>
      <c r="J27" s="218" t="s">
        <v>305</v>
      </c>
    </row>
    <row r="28" ht="22.5" customHeight="1" spans="1:10">
      <c r="A28" s="106"/>
      <c r="B28" s="106"/>
      <c r="C28" s="218" t="s">
        <v>269</v>
      </c>
      <c r="D28" s="218" t="s">
        <v>278</v>
      </c>
      <c r="E28" s="218" t="s">
        <v>306</v>
      </c>
      <c r="F28" s="219" t="s">
        <v>280</v>
      </c>
      <c r="G28" s="218" t="s">
        <v>281</v>
      </c>
      <c r="H28" s="219" t="s">
        <v>282</v>
      </c>
      <c r="I28" s="219" t="s">
        <v>283</v>
      </c>
      <c r="J28" s="218" t="s">
        <v>307</v>
      </c>
    </row>
    <row r="29" ht="22.5" customHeight="1" spans="1:10">
      <c r="A29" s="106"/>
      <c r="B29" s="106"/>
      <c r="C29" s="218" t="s">
        <v>284</v>
      </c>
      <c r="D29" s="218" t="s">
        <v>308</v>
      </c>
      <c r="E29" s="218" t="s">
        <v>308</v>
      </c>
      <c r="F29" s="219" t="s">
        <v>280</v>
      </c>
      <c r="G29" s="218" t="s">
        <v>309</v>
      </c>
      <c r="H29" s="219" t="s">
        <v>282</v>
      </c>
      <c r="I29" s="219" t="s">
        <v>283</v>
      </c>
      <c r="J29" s="218" t="s">
        <v>310</v>
      </c>
    </row>
    <row r="30" ht="22.5" customHeight="1" spans="1:10">
      <c r="A30" s="106"/>
      <c r="B30" s="106"/>
      <c r="C30" s="218" t="s">
        <v>287</v>
      </c>
      <c r="D30" s="218" t="s">
        <v>288</v>
      </c>
      <c r="E30" s="218" t="s">
        <v>290</v>
      </c>
      <c r="F30" s="219" t="s">
        <v>280</v>
      </c>
      <c r="G30" s="218" t="s">
        <v>281</v>
      </c>
      <c r="H30" s="219" t="s">
        <v>282</v>
      </c>
      <c r="I30" s="219" t="s">
        <v>283</v>
      </c>
      <c r="J30" s="218" t="s">
        <v>290</v>
      </c>
    </row>
    <row r="31" ht="22.5" customHeight="1" spans="1:10">
      <c r="A31" s="106"/>
      <c r="B31" s="106"/>
      <c r="C31" s="218" t="s">
        <v>287</v>
      </c>
      <c r="D31" s="218" t="s">
        <v>288</v>
      </c>
      <c r="E31" s="218" t="s">
        <v>289</v>
      </c>
      <c r="F31" s="219" t="s">
        <v>280</v>
      </c>
      <c r="G31" s="218" t="s">
        <v>281</v>
      </c>
      <c r="H31" s="219" t="s">
        <v>282</v>
      </c>
      <c r="I31" s="219" t="s">
        <v>283</v>
      </c>
      <c r="J31" s="218" t="s">
        <v>289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部门单位基本信息表14</vt:lpstr>
      <vt:lpstr>重点领域项目名单15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2026-02-04T05:21:00Z</dcterms:created>
  <dcterms:modified xsi:type="dcterms:W3CDTF">2026-05-08T07:27:28Z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FE62F6A61F8648A2998E9FEEC2BB15CE_13</vt:lpwstr>
  </property>
  <property fmtid="{D5CDD505-2E9C-101B-9397-08002B2CF9AE}" pid="3" name="KSOProductBuildVer">
    <vt:lpwstr>2052-12.8.2.18205</vt:lpwstr>
  </property>
</Properties>
</file>