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<sst xmlns="http://schemas.openxmlformats.org/spreadsheetml/2006/main" count="1270" uniqueCount="522">
  <si>
    <t>预算01-1表</t>
  </si>
  <si>
    <t>2026年部门财务收支预算总表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</si>
  <si>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</si>
  <si>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</si>
  <si>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</si>
  <si>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</si>
  <si>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</si>
  <si>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</si>
  <si>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</si>
  <si>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</si>
  <si>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</si>
  <si>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</si>
  <si>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</si>
  <si>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</si>
  <si>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</si>
  <si>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</si>
  <si>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</si>
  <si>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</si>
  <si>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</si>
  <si>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</si>
  <si>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</si>
  <si>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</si>
  <si>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</si>
  <si>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</si>
  <si>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</si>
  <si>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</si>
  <si>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</si>
  <si>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</si>
  <si>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</si>
  <si>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</si>
  <si>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</si>
  <si>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</si>
  <si>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</si>
  <si>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</si>
  <si>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</si>
  <si>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</si>
  <si>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</si>
  <si>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</si>
  <si>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</si>
  <si>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</si>
  <si>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</si>
  <si>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</si>
  <si>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</si>
  <si>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</si>
  <si>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</si>
  <si>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</si>
  <si>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</si>
  <si>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</si>
  <si>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</si>
  <si>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</si>
  <si>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</si>
  <si>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</si>
  <si>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</si>
  <si>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</si>
  <si>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</si>
  <si>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</si>
  <si>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</si>
  <si>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</si>
  <si>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</si>
  <si>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</si>
  <si>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</si>
  <si>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</si>
  <si>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</si>
  <si>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</si>
  <si>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</si>
  <si>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</si>
  <si>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</si>
  <si>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</si>
  <si>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</si>
  <si>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</si>
  <si>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</si>
  <si>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189001</t>
  </si>
  <si>
    <t>中国共产党维西傈僳族自治县委员会宣传部</t>
  </si>
  <si>
    <t>预算01-3表</t>
  </si>
  <si>
    <t>2026年部门支出预算表</t>
  </si>
  <si>
    <t>科目编码</t>
  </si>
  <si>
    <t>科目名称</t>
  </si>
  <si>
    <t>基本支出</t>
  </si>
  <si>
    <t>项目支出</t>
  </si>
  <si>
    <t>财政专户管理的支出</t>
  </si>
  <si>
    <t>单位资金</t>
  </si>
  <si>
    <t>事业支出</t>
  </si>
  <si>
    <t>事业单位
经营支出</t>
  </si>
  <si>
    <t>上级补助支出</t>
  </si>
  <si>
    <t>附属单位补助支出</t>
  </si>
  <si>
    <t>其他支出</t>
  </si>
  <si>
    <t>201</t>
  </si>
  <si>
    <t>一般公共服务支出</t>
  </si>
  <si>
    <t>20133</t>
  </si>
  <si>
    <t>2013301</t>
  </si>
  <si>
    <t>207</t>
  </si>
  <si>
    <t>文化旅游体育与传媒支出</t>
  </si>
  <si>
    <t>20706</t>
  </si>
  <si>
    <t>2070607</t>
  </si>
  <si>
    <t>208</t>
  </si>
  <si>
    <t>社会保障和就业支出</t>
  </si>
  <si>
    <t>20805</t>
  </si>
  <si>
    <t>2080505</t>
  </si>
  <si>
    <t>2080506</t>
  </si>
  <si>
    <t>20808</t>
  </si>
  <si>
    <t>2080801</t>
  </si>
  <si>
    <t>210</t>
  </si>
  <si>
    <t>卫生健康支出</t>
  </si>
  <si>
    <t>21011</t>
  </si>
  <si>
    <t>2101101</t>
  </si>
  <si>
    <t>2101102</t>
  </si>
  <si>
    <t>2101103</t>
  </si>
  <si>
    <t>2101199</t>
  </si>
  <si>
    <t>221</t>
  </si>
  <si>
    <t>住房保障支出</t>
  </si>
  <si>
    <t>22102</t>
  </si>
  <si>
    <t>2210201</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</si>
  <si>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</si>
  <si>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</si>
  <si>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</si>
  <si>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</si>
  <si>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</si>
  <si>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</si>
  <si>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</si>
  <si>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</si>
  <si>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</si>
  <si>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</si>
  <si>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</si>
  <si>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</si>
  <si>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</si>
  <si>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</si>
  <si>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</si>
  <si>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</si>
  <si>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</si>
  <si>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</si>
  <si>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</si>
  <si>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</si>
  <si>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</si>
  <si>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</si>
  <si>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</si>
  <si>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</si>
  <si>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</si>
  <si>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</si>
  <si>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</si>
  <si>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</si>
  <si>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</si>
  <si>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</si>
  <si>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</si>
  <si>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</si>
  <si>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</si>
  <si>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</si>
  <si>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</si>
  <si>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</si>
  <si>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</si>
  <si>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</si>
  <si>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</si>
  <si>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</si>
  <si>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</si>
  <si>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</si>
  <si>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</si>
  <si>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</si>
  <si>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</si>
  <si>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</si>
  <si>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</si>
  <si>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</si>
  <si>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</si>
  <si>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</si>
  <si>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宣传事务</t>
  </si>
  <si>
    <t>行政运行</t>
  </si>
  <si>
    <t>新闻出版电影</t>
  </si>
  <si>
    <t>电影</t>
  </si>
  <si>
    <t>行政事业单位养老支出</t>
  </si>
  <si>
    <t>机关事业单位基本养老保险缴费支出</t>
  </si>
  <si>
    <t>抚恤</t>
  </si>
  <si>
    <t>死亡抚恤</t>
  </si>
  <si>
    <t>行政事业单位医疗</t>
  </si>
  <si>
    <t>行政单位医疗</t>
  </si>
  <si>
    <t>事业单位医疗</t>
  </si>
  <si>
    <t>公务员医疗补助</t>
  </si>
  <si>
    <t>其他行政事业单位医疗支出</t>
  </si>
  <si>
    <t>住房改革支出</t>
  </si>
  <si>
    <t>住房公积金</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</si>
  <si>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</si>
  <si>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</si>
  <si>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</si>
  <si>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</si>
  <si>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</si>
  <si>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</si>
  <si>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</si>
  <si>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</si>
  <si>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</si>
  <si>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</si>
  <si>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</si>
  <si>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</si>
  <si>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</si>
  <si>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</si>
  <si>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</si>
  <si>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</si>
  <si>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</si>
  <si>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</si>
  <si>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</si>
  <si>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</si>
  <si>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</si>
  <si>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</si>
  <si>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</si>
  <si>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</si>
  <si>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</si>
  <si>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</si>
  <si>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已预拨</t>
  </si>
  <si>
    <t>533423210000000018490</t>
  </si>
  <si>
    <t>行政人员工资支出</t>
  </si>
  <si>
    <t>30101</t>
  </si>
  <si>
    <t>基本工资</t>
  </si>
  <si>
    <t>533423210000000018491</t>
  </si>
  <si>
    <t>事业人员工资支出</t>
  </si>
  <si>
    <t>30102</t>
  </si>
  <si>
    <t>津贴补贴</t>
  </si>
  <si>
    <t>30103</t>
  </si>
  <si>
    <t>奖金</t>
  </si>
  <si>
    <t>533423231100001504179</t>
  </si>
  <si>
    <t>公务员基础绩效奖</t>
  </si>
  <si>
    <t>30107</t>
  </si>
  <si>
    <t>绩效工资</t>
  </si>
  <si>
    <t>533423231100001504182</t>
  </si>
  <si>
    <t>事业人员基础绩效</t>
  </si>
  <si>
    <t>533423210000000018492</t>
  </si>
  <si>
    <t>社会保障缴费</t>
  </si>
  <si>
    <t>30108</t>
  </si>
  <si>
    <t>机关事业单位基本养老保险缴费</t>
  </si>
  <si>
    <t>30110</t>
  </si>
  <si>
    <t>职工基本医疗保险缴费</t>
  </si>
  <si>
    <t>30111</t>
  </si>
  <si>
    <t>公务员医疗补助缴费</t>
  </si>
  <si>
    <t>30112</t>
  </si>
  <si>
    <t>其他社会保障缴费</t>
  </si>
  <si>
    <t>533423210000000018493</t>
  </si>
  <si>
    <t>30113</t>
  </si>
  <si>
    <t>533423210000000018997</t>
  </si>
  <si>
    <t>一般公用经费</t>
  </si>
  <si>
    <t>30207</t>
  </si>
  <si>
    <t>邮电费</t>
  </si>
  <si>
    <t>30211</t>
  </si>
  <si>
    <t>差旅费</t>
  </si>
  <si>
    <t>533423251100003687177</t>
  </si>
  <si>
    <t>30217</t>
  </si>
  <si>
    <t>30201</t>
  </si>
  <si>
    <t>办公费</t>
  </si>
  <si>
    <t>533423210000000018996</t>
  </si>
  <si>
    <t>工会经费</t>
  </si>
  <si>
    <t>30228</t>
  </si>
  <si>
    <t>533423241100002198952</t>
  </si>
  <si>
    <t>体检费</t>
  </si>
  <si>
    <t>533423210000000018495</t>
  </si>
  <si>
    <t>公务用车运行维护费</t>
  </si>
  <si>
    <t>30231</t>
  </si>
  <si>
    <t>533423210000000018994</t>
  </si>
  <si>
    <t>行政公务交通补贴</t>
  </si>
  <si>
    <t>30239</t>
  </si>
  <si>
    <t>其他交通费用</t>
  </si>
  <si>
    <t>533423221100000241836</t>
  </si>
  <si>
    <t>公务用车租赁费</t>
  </si>
  <si>
    <t>预算05-1表</t>
  </si>
  <si>
    <t>2026年部门项目支出预算表</t>
  </si>
  <si>
    <t>项目分类</t>
  </si>
  <si>
    <t>项目单位</t>
  </si>
  <si>
    <t>本年拨款</t>
  </si>
  <si>
    <t>其中：本次下达</t>
  </si>
  <si>
    <t>户外广告宣传工作经费</t>
  </si>
  <si>
    <t>专项业务类</t>
  </si>
  <si>
    <t>533423261100004937033</t>
  </si>
  <si>
    <t>理论宣讲、外宣、精神文明建设经费</t>
  </si>
  <si>
    <t>533423261100004937251</t>
  </si>
  <si>
    <t>媒体合作宣传经费</t>
  </si>
  <si>
    <t>533423261100004937442</t>
  </si>
  <si>
    <t>30227</t>
  </si>
  <si>
    <t>委托业务费</t>
  </si>
  <si>
    <t>免费电影工作经费</t>
  </si>
  <si>
    <t>533423261100004937415</t>
  </si>
  <si>
    <t>社科联工作经费</t>
  </si>
  <si>
    <t>533423261100004937387</t>
  </si>
  <si>
    <t>县委理论学习中心组工作经费</t>
  </si>
  <si>
    <t>533423261100004937361</t>
  </si>
  <si>
    <t>县委网信办互联网行业党委工作经费</t>
  </si>
  <si>
    <t>533423261100004898565</t>
  </si>
  <si>
    <t>宣传部网信工作经费</t>
  </si>
  <si>
    <t>533423261100004937421</t>
  </si>
  <si>
    <t>遗属补助项目经费</t>
  </si>
  <si>
    <t>民生类</t>
  </si>
  <si>
    <t>533423261100004892583</t>
  </si>
  <si>
    <t>30305</t>
  </si>
  <si>
    <t>生活补助</t>
  </si>
  <si>
    <t>中共维西县委宣传部乡镇及社区老放映员生活补助经费</t>
  </si>
  <si>
    <t>533423261100004935611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</si>
  <si>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</si>
  <si>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</si>
  <si>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</si>
  <si>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</si>
  <si>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</si>
  <si>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</si>
  <si>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</si>
  <si>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</si>
  <si>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</si>
  <si>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</si>
  <si>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</si>
  <si>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</si>
  <si>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一是聚焦“示范引领”，抓实载体活动，丰厚道德文明土壤。紧紧围绕“文明维西”建设这个根本，深入实施公民道德建设工程。以培养担当民族复兴大任的时代新人为着眼点，培育选树和学习宣传各类先进典型。上半年共选树推荐“云南好人”2人，“云南省新时代好少年”4人，云南省新时代好少年集体1个，州级最美人物6人。充分发挥道德模范、身边好人的榜样引领作用，广泛动员人民群众参与文明实践，推进学雷锋志愿服务常态化，大力弘扬社会公德、职业道德、家庭美德、个人品德，推动公民道德素养和全社会文明程度不断提升。二是聚焦“培育创建”，推进移风易俗，倡树弘扬文明新风。坚持面向群众，移风易俗崔开文明之花。发挥“一约四会”的机制保障、教育引导、群众自治作用，开展高价彩礼、厚葬薄养、铺张浪费、封建迷信等陈规陋习专项治理，创设短视频、快板、文艺小品等群众喜闻乐见的特色载体，结合固定宣传日开展“科普法治”“婚嫁新风”“生态殡葬”“文明祭扫”等移风易俗宣传活动，结合传统节日组织文艺轻骑兵开展送戏曲下乡等群众性文化惠民活动，开展农村环境综合整治、“四美”选树等活动，引导群众破除陈规陋习，涵育农村新风新貌。四、聚焦群众需求，拓展“文明实践”，激发文明创造活力。三是聚焦社会发展新要求人民群众新期待。聚焦群众想听的内容、喜爱的活动、想学的知识、需要的服务、闹心的难题深化“8+N”志愿服务队伍建设</t>
  </si>
  <si>
    <t>产出指标</t>
  </si>
  <si>
    <t>数量指标</t>
  </si>
  <si>
    <t>开展理论宣讲</t>
  </si>
  <si>
    <t>&gt;=</t>
  </si>
  <si>
    <t>9680</t>
  </si>
  <si>
    <t>场次</t>
  </si>
  <si>
    <t>定量指标</t>
  </si>
  <si>
    <t>全年开展理论宣讲次数</t>
  </si>
  <si>
    <t>精神文明活动开展</t>
  </si>
  <si>
    <t>70</t>
  </si>
  <si>
    <t>精神文明建设活动开展状况</t>
  </si>
  <si>
    <t>时效指标</t>
  </si>
  <si>
    <t>完成时效</t>
  </si>
  <si>
    <t>1.00</t>
  </si>
  <si>
    <t>年</t>
  </si>
  <si>
    <t>2026年内完成项目</t>
  </si>
  <si>
    <t>效益指标</t>
  </si>
  <si>
    <t>社会效益</t>
  </si>
  <si>
    <t>公民道德素质</t>
  </si>
  <si>
    <t>%</t>
  </si>
  <si>
    <t>公民道德素质提升覆盖率</t>
  </si>
  <si>
    <t>满意度指标</t>
  </si>
  <si>
    <t>服务对象满意度</t>
  </si>
  <si>
    <t>群众满意度</t>
  </si>
  <si>
    <t>90</t>
  </si>
  <si>
    <t>受众群众满意度占比</t>
  </si>
  <si>
    <t>2026年通过使用网信工作经费，采购第三方舆情监测服务、同时组织做好网络安全宣传周宣传活动、网评员、举报监督员业务培训等工作。1.实时信息，绑定本地区触碰到地域关键字的全部舆情信息，并支持对信息的一键复制；2.话题分析，提供对突发舆情事件新闻信息的自动汇总；3.综合分析，对涉及本机构区域的信息进行多维度的统计分析；4监测方案，支持通过自定义关键字或选择定向采集账号的方式，对境内发布的相关涉及信息进行采集、展示、预警；5.热榜信息，支持自定义选择区域的抖音、今日头条、哔哩哔哩及百度热榜的配置及展示等方面的服务内容。</t>
  </si>
  <si>
    <t>信息采集</t>
  </si>
  <si>
    <t>3000</t>
  </si>
  <si>
    <t>条</t>
  </si>
  <si>
    <t>每日网络舆情信息采集数量</t>
  </si>
  <si>
    <t>开展全网涉维舆情监测</t>
  </si>
  <si>
    <t>8000</t>
  </si>
  <si>
    <t>依托第三方开展涉维网络舆情监测工作，全年监测条数不少于8000条。</t>
  </si>
  <si>
    <t>完成时限要求</t>
  </si>
  <si>
    <t>=</t>
  </si>
  <si>
    <t>项</t>
  </si>
  <si>
    <t>定性指标</t>
  </si>
  <si>
    <t>2026年12月31日前完成资金列支工作。</t>
  </si>
  <si>
    <t>营造清明网络环境</t>
  </si>
  <si>
    <t>95</t>
  </si>
  <si>
    <t xml:space="preserve">通过监测处置各类负面网络舆情信息，积极组织开展网络正面宣传引导，进一步营造清明网络环境。
</t>
  </si>
  <si>
    <t>网民满意度</t>
  </si>
  <si>
    <t>98</t>
  </si>
  <si>
    <t xml:space="preserve">网民对网络舆情监控的满意度
</t>
  </si>
  <si>
    <t>申报2026年县委宣传部3人全年遗属生活困难补助。</t>
  </si>
  <si>
    <t>完成单位遗属补助发放</t>
  </si>
  <si>
    <t>人</t>
  </si>
  <si>
    <t>完成3人遗属补助人员发放</t>
  </si>
  <si>
    <t>遗属补助发放金额</t>
  </si>
  <si>
    <t>26208</t>
  </si>
  <si>
    <t>元</t>
  </si>
  <si>
    <t>发放遗属补助金额26207元</t>
  </si>
  <si>
    <t>发放时限</t>
  </si>
  <si>
    <t>12</t>
  </si>
  <si>
    <t>月</t>
  </si>
  <si>
    <t>2026年十二月底前完成遗属补助</t>
  </si>
  <si>
    <t>保障遗属人员基本生活</t>
  </si>
  <si>
    <t>通过发放遗属补助保障基本生活。</t>
  </si>
  <si>
    <t>遗属补助发放满意度</t>
  </si>
  <si>
    <t>通过发放遗属补助获得群众满意度。</t>
  </si>
  <si>
    <t>根据本县经济发展水平和放映工作的实际情况，制定合理的放映员劳务报酬标准。放映员的报酬按照放映场次进行计算，每场放映任务完成后，及时、足额发放报酬，以激励放映员积极履行职责。</t>
  </si>
  <si>
    <t>放映场次</t>
  </si>
  <si>
    <t>986</t>
  </si>
  <si>
    <t>场</t>
  </si>
  <si>
    <t>每年986场以上免费电影放映，每场补助30元</t>
  </si>
  <si>
    <t>放映电影覆盖</t>
  </si>
  <si>
    <t>8</t>
  </si>
  <si>
    <t>乡</t>
  </si>
  <si>
    <t>放映电影要覆盖8个乡镇</t>
  </si>
  <si>
    <t>2026年内完成电影放映场次要求</t>
  </si>
  <si>
    <t>2026年内完成免费电影放映986场</t>
  </si>
  <si>
    <t>电影补贴宣传覆盖面</t>
  </si>
  <si>
    <t>100</t>
  </si>
  <si>
    <t>实现免费电影全覆盖</t>
  </si>
  <si>
    <t>群众满意度提升</t>
  </si>
  <si>
    <t>切实改善老放映员群体的生活条件，体现党和政府对他们历史贡献的关怀与肯定，促进社会和谐稳定，对128名符合条件的老放映员发放生活困难补助。</t>
  </si>
  <si>
    <t>涉及老放映员生活补助发放人数</t>
  </si>
  <si>
    <t>128</t>
  </si>
  <si>
    <t>128名符合条件的老放映员发放生活困难补助。</t>
  </si>
  <si>
    <t>全县涉及老放映员生活补助资金</t>
  </si>
  <si>
    <t>259680</t>
  </si>
  <si>
    <t>全县涉及老放映员生活补助资金259680元</t>
  </si>
  <si>
    <t>2026年内完成老放映员生活补助发放</t>
  </si>
  <si>
    <t>提高老放映员生活质量水平</t>
  </si>
  <si>
    <t>30</t>
  </si>
  <si>
    <t>老放映员满意度</t>
  </si>
  <si>
    <t>加强新时代互联网行业党的建设，充分发挥党组织的政治引领和战斗堡垒作用，通过使用经费，保障党组织活动正常、有序、高效开展，提升党建工作质量。</t>
  </si>
  <si>
    <t>开展主题党日活动</t>
  </si>
  <si>
    <t>次</t>
  </si>
  <si>
    <t>开展相关主题党日活动</t>
  </si>
  <si>
    <t>开展党员理论学习</t>
  </si>
  <si>
    <t>开展相关党员理论学习</t>
  </si>
  <si>
    <t>组织收看爱国主义电影</t>
  </si>
  <si>
    <t>规范指导互联网行业党委开展党员活动</t>
  </si>
  <si>
    <t>服务对象满意度评测</t>
  </si>
  <si>
    <t>抓好理论武装、加强领导干部理论学习至关重要。为深入学习贯彻习近平新时代中国特色社会主义思想和党的二十大精神，学习贯彻习近平总书记考察云南重要讲话精神，贯彻落实《中国共产党党委（党组）理论学习中心组学习规则》《关于进一步提高党委（党组）理论学习中心组学习质量的意见》要求，扎实开展好县委理论学习中心组学习，全年完成不少于8次的理论学习中心组学习，累计覆盖领导干部人数不少于400人，促进县委领导干部的理论学习、提升领导干部的政治素养和执政能力。</t>
  </si>
  <si>
    <t>开展会议研讨次数</t>
  </si>
  <si>
    <t>期</t>
  </si>
  <si>
    <t>一年开展大于8次以上的中心组集体会议</t>
  </si>
  <si>
    <t>邀请专家授课</t>
  </si>
  <si>
    <t>邀请上级党委、政府或高校专家开展专题理论培训次数不少于3次。</t>
  </si>
  <si>
    <t>完成时效性</t>
  </si>
  <si>
    <t>2026</t>
  </si>
  <si>
    <t>2026年12月前完成全年学习计划中要求的8期理论中心组学习任务。</t>
  </si>
  <si>
    <t>提升领导干部的政治素养和执政能力</t>
  </si>
  <si>
    <t>50</t>
  </si>
  <si>
    <t>通过开展学习研讨提升干部能力</t>
  </si>
  <si>
    <t>学习人员满意度</t>
  </si>
  <si>
    <t>参会人员学习情况满意度</t>
  </si>
  <si>
    <t>2026年内充分做好全县社会各学会、协会、研究会管理工作，实施全县学会科学知识普及工作，团结凝聚全县哲学社会科学工作者，积极组织开展理论武装、社科研究、社科普及等工作。</t>
  </si>
  <si>
    <t>开展科普周宣传活动</t>
  </si>
  <si>
    <t>积极组织开展2025年社会科学普及宣传周活动</t>
  </si>
  <si>
    <t>组织科学工作者开展学术交流活动</t>
  </si>
  <si>
    <t>组织社会科学工作者开展科研、学术交流、学术合作等活动</t>
  </si>
  <si>
    <t>2026年12月底前完成2万元工作经费列支。</t>
  </si>
  <si>
    <t>加强哲学社会科学人才队伍建设</t>
  </si>
  <si>
    <t>积极发展培养县域内哲学、社会科学人才，强化队伍建设。</t>
  </si>
  <si>
    <t>服务对象满意度测评</t>
  </si>
  <si>
    <t>开展服务对象满意度调查</t>
  </si>
  <si>
    <t>1.加强传统媒体合作。（1）报纸合作，与省、州级主流报纸媒体开展合作，包括在报纸上开设维西县专版，用于宣传维西县的经济发展成果（如特色产业的发展、重大项目建设等）、文化旅游资源（如独特的民族文化、美丽的自然风光等）、社会民生改善（如脱贫攻坚成果、教育医疗发展等）等内容。经费主要用于专版的策划、采编、排版、印刷等相关费用。 （2）电视、融媒体合作，与各级电视台、融媒体中心合作制作关于维西县的专题节目、新闻报道等。涵盖节目制作中的选题策划、拍摄、后期剪辑、主持人费用以及在电视台的播出费用等。通过电视媒体，向更广泛的观众展示维西县的形象。
2.开展新媒体合作。（1）网络媒体合作，与知名网络新闻媒体、地方门户网等合作，发布维西县的各类新闻资讯、形象宣传稿件、视频等。经费用于稿件的撰写、编辑、发布，以及与网络媒体平台的推广合作费用等。（2）社交媒体合作，利用社交媒体平台（如微信公众号、微博、抖音等）进行维西县的宣传推广。这包括与社交媒体运营机构合作策划线上活动（如话题互动、线上旅游推广等），制作适合社交媒体传播的短视频、图文内容，以及社交媒体平台的广告投放费用等。
3.组织媒体活动。（1）新闻发布会，组织召开维西县相关新闻发布会，向媒体和公众发布重要信息，如重大政策出台、重大项目启动等。经费用于场地租赁、设备布置、新闻资料制作、媒体记者的交通和餐饮补贴等。（2）媒体采风活动，邀请媒体记者到维西县进行采风活动，深入了解维西县的各个方面，以便更好地进行宣传报道。经费涵盖媒体记者的交通、住宿、餐饮费用，以及采风活动的组织、向导等费用。</t>
  </si>
  <si>
    <t>与省级主流媒体合作</t>
  </si>
  <si>
    <t>家</t>
  </si>
  <si>
    <t xml:space="preserve">年内与1家省级主流媒体签订合作协议，通过与省级主流媒体合作，进一步加大我县各项工作宣传力度
</t>
  </si>
  <si>
    <t>与州级主流媒体合作</t>
  </si>
  <si>
    <t xml:space="preserve">年内与1家州级主流媒体开展合作宣传，进一步宣传展现全县各项工作。
</t>
  </si>
  <si>
    <t>与县级主流媒体合作</t>
  </si>
  <si>
    <t xml:space="preserve">年内与1家县级主流媒体开展媒体合作，充分宣传展示县委、县政府重点工作及县内优秀典型人物，完成年内各类宣传任务。
</t>
  </si>
  <si>
    <t>质量指标</t>
  </si>
  <si>
    <t>发布各类宣传新闻稿件</t>
  </si>
  <si>
    <t>500</t>
  </si>
  <si>
    <t xml:space="preserve">通过与各级媒体开展合作，年内利用各类宣传平台宣传发布各类宣传稿件不少于500条次。
</t>
  </si>
  <si>
    <t>持续巩固壮大主流思想舆论</t>
  </si>
  <si>
    <t xml:space="preserve">紧紧围县委、县政府中心工作，加大宣传力度，营造良好舆论氛围，进一步促进全县社会稳定、经济发展、民族团结、宗教有序。巩固壮大主流思想舆论。
</t>
  </si>
  <si>
    <t>对象满意度评测</t>
  </si>
  <si>
    <t xml:space="preserve">对各级媒体合作宣传工作针对县内干部群众开展满意度调查
</t>
  </si>
  <si>
    <t>为加强迪庆州社会宣传阵地的管理，确保社会宣传阵地宣传内容规范，充分发挥其在社会教育、文化传播、价值导向等方面的正面引导作用，不断形成文明和谐、诚信互助、向善向美的社会风尚，根据《中国共产党宣传工作条例》和《党组(党委)意识形态工作责任制实施办法》要求开展户外宣传工作。同时年初，宣传部各相关科室根据年度宣传工作计划和目标，结合上一年度户外广告经费使用情况，制定本年度户外广告经费预算草案。预算草案应详细列出各项经费的预计使用金额、使用时间、使用目的等内容。</t>
  </si>
  <si>
    <t>开展户外宣传活动</t>
  </si>
  <si>
    <t>4</t>
  </si>
  <si>
    <t>通过户外大屏、广告牌、LED屏等开展户外宣传工作不少于4次。</t>
  </si>
  <si>
    <t>宣传覆盖面</t>
  </si>
  <si>
    <t>宣传覆盖维西县政府所辖的1镇7乡共及8个乡镇</t>
  </si>
  <si>
    <t>广告设施安全性</t>
  </si>
  <si>
    <t>99</t>
  </si>
  <si>
    <t>保证所安装广告宣传设施的稳定性，确保安全</t>
  </si>
  <si>
    <t>经费使用率</t>
  </si>
  <si>
    <t>响应缩减政策，提高资金使用率30%</t>
  </si>
  <si>
    <t>广告受众满意度</t>
  </si>
  <si>
    <t>预算06表</t>
  </si>
  <si>
    <t>2026年部门政府性基金预算支出预算表</t>
  </si>
  <si>
    <t>政府性基金预算支出预算表</t>
  </si>
  <si>
    <t>单位名称：全部</t>
  </si>
  <si>
    <t>本年政府性基金预算支出</t>
  </si>
  <si>
    <t>备注：本部门无政府性基金预算支出预算。</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</si>
  <si>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</si>
  <si>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</si>
  <si>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</si>
  <si>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</si>
  <si>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</si>
  <si>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</si>
  <si>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</si>
  <si>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</si>
  <si>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</si>
  <si>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</si>
  <si>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</si>
  <si>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公务用车维修保养</t>
  </si>
  <si>
    <t>C23120301 车辆维修和保养服务</t>
  </si>
  <si>
    <t>公务用车商业险</t>
  </si>
  <si>
    <t>C1804010201 机动车保险服务</t>
  </si>
  <si>
    <t>车</t>
  </si>
  <si>
    <t>复印纸</t>
  </si>
  <si>
    <t>A05040101 复印纸</t>
  </si>
  <si>
    <t>件</t>
  </si>
  <si>
    <t>办公电脑设备</t>
  </si>
  <si>
    <t>A02010105 台式计算机</t>
  </si>
  <si>
    <t>台</t>
  </si>
  <si>
    <t>预算08表</t>
  </si>
  <si>
    <t>2026年部门政府购买服务预算表</t>
  </si>
  <si>
    <t>政府购买服务项目</t>
  </si>
  <si>
    <t>政府购买服务目录</t>
  </si>
  <si>
    <t>备注：本部门无政府购买服务预算。</t>
  </si>
  <si>
    <t>预算09-1表</t>
  </si>
  <si>
    <t>2026年对下转移支付预算表</t>
  </si>
  <si>
    <t>单位名称（项目）</t>
  </si>
  <si>
    <t>地区</t>
  </si>
  <si>
    <t>政府性基金</t>
  </si>
  <si>
    <t>开发区</t>
  </si>
  <si>
    <t>香格里拉市</t>
  </si>
  <si>
    <t>德钦县</t>
  </si>
  <si>
    <t>维西县</t>
  </si>
  <si>
    <t>备注：本部门无对下转移支付预算。</t>
  </si>
  <si>
    <t>预算09-2表</t>
  </si>
  <si>
    <t>2026年对下转移支付绩效目标表</t>
  </si>
  <si>
    <t/>
  </si>
  <si>
    <t>预算10表</t>
  </si>
  <si>
    <t>2026年新增资产配置表</t>
  </si>
  <si>
    <t>资产类别</t>
  </si>
  <si>
    <t>资产分类代码.名称</t>
  </si>
  <si>
    <t>资产名称</t>
  </si>
  <si>
    <t>计量单位</t>
  </si>
  <si>
    <t>财政部门批复数（元）</t>
  </si>
  <si>
    <t>单价</t>
  </si>
  <si>
    <t>金额</t>
  </si>
  <si>
    <t>中共维西县委宣传部</t>
  </si>
  <si>
    <t>货物</t>
  </si>
  <si>
    <t>A02010105</t>
  </si>
  <si>
    <t>台式计算机</t>
  </si>
  <si>
    <t>预算11表</t>
  </si>
  <si>
    <t>2026年上级补助项目支出预算表</t>
  </si>
  <si>
    <t>上级补助</t>
  </si>
  <si>
    <t>备注：本部门无上级补助项目支出预算。</t>
  </si>
  <si>
    <t>预算12表</t>
  </si>
  <si>
    <t>2026年部门项目支出中期规划预算表</t>
  </si>
  <si>
    <t>项目级次</t>
  </si>
  <si>
    <t>2026年</t>
  </si>
  <si>
    <t>2027年</t>
  </si>
  <si>
    <t>2028年</t>
  </si>
  <si>
    <t>311 专项业务类</t>
  </si>
  <si>
    <t>本级</t>
  </si>
  <si>
    <t>312 民生类</t>
  </si>
  <si>
    <t>补充说明：2027年、2028年暂未安排对应的项目支出。</t>
  </si>
</sst>
</file>

<file path=xl/styles.xml><?xml version="1.0" encoding="utf-8"?>
<styleSheet xmlns="http://schemas.openxmlformats.org/spreadsheetml/2006/main" xmlns:xr9="http://schemas.microsoft.com/office/spreadsheetml/2016/revision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s>
  <fonts count="47">
    <font>
      <sz val="11"/>
      <color theme="1"/>
      <name val="宋体"/>
      <charset val="134"/>
      <scheme val="minor"/>
    </font>
    <font>
      <sz val="10"/>
      <color rgb="FF000000"/>
      <name val="宋体"/>
      <charset val="134"/>
    </font>
    <font>
      <sz val="22"/>
      <color rgb="FF000000"/>
      <name val="方正小标宋简体"/>
      <charset val="134"/>
    </font>
    <font>
      <b/>
      <sz val="23"/>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sz val="11"/>
      <color rgb="FFFF0000"/>
      <name val="华文仿宋"/>
      <charset val="134"/>
    </font>
    <font>
      <sz val="11"/>
      <color rgb="FFFF0000"/>
      <name val="宋体"/>
      <charset val="134"/>
    </font>
    <font>
      <sz val="10"/>
      <name val="宋体"/>
      <charset val="134"/>
    </font>
    <font>
      <b/>
      <sz val="23"/>
      <color theme="1"/>
      <name val="宋体"/>
      <charset val="134"/>
    </font>
    <font>
      <sz val="11"/>
      <color theme="1"/>
      <name val="宋体"/>
      <charset val="134"/>
    </font>
    <font>
      <sz val="10"/>
      <color rgb="FFFFFFFF"/>
      <name val="宋体"/>
      <charset val="134"/>
    </font>
    <font>
      <b/>
      <sz val="21"/>
      <color rgb="FF000000"/>
      <name val="宋体"/>
      <charset val="134"/>
    </font>
    <font>
      <sz val="22"/>
      <color theme="1"/>
      <name val="方正小标宋简体"/>
      <charset val="134"/>
    </font>
    <font>
      <sz val="18"/>
      <color theme="1"/>
      <name val="Microsoft Sans Serif"/>
      <charset val="134"/>
    </font>
    <font>
      <sz val="12"/>
      <color theme="1"/>
      <name val="宋体"/>
      <charset val="134"/>
    </font>
    <font>
      <sz val="20"/>
      <color rgb="FF000000"/>
      <name val="宋体"/>
      <charset val="134"/>
    </font>
    <font>
      <b/>
      <sz val="10"/>
      <color rgb="FF000000"/>
      <name val="宋体"/>
      <charset val="134"/>
    </font>
    <font>
      <b/>
      <sz val="9"/>
      <color rgb="FF000000"/>
      <name val="宋体"/>
      <charset val="134"/>
    </font>
    <font>
      <sz val="10"/>
      <color theme="1"/>
      <name val="Arial"/>
      <charset val="134"/>
    </font>
    <font>
      <sz val="28"/>
      <color rgb="FF000000"/>
      <name val="宋体"/>
      <charset val="134"/>
    </font>
    <font>
      <sz val="10"/>
      <color theme="1"/>
      <name val="Microsoft YaHei UI"/>
      <charset val="134"/>
    </font>
    <font>
      <sz val="30"/>
      <color rgb="FF000000"/>
      <name val="宋体"/>
      <charset val="134"/>
    </font>
    <font>
      <sz val="19"/>
      <color rgb="FF000000"/>
      <name val="宋体"/>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protection locked="0"/>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3" borderId="16"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34" fillId="0" borderId="18" applyNumberFormat="0" applyFill="0" applyAlignment="0" applyProtection="0">
      <alignment vertical="center"/>
    </xf>
    <xf numFmtId="0" fontId="34" fillId="0" borderId="0" applyNumberFormat="0" applyFill="0" applyBorder="0" applyAlignment="0" applyProtection="0">
      <alignment vertical="center"/>
    </xf>
    <xf numFmtId="0" fontId="35" fillId="4" borderId="19" applyNumberFormat="0" applyAlignment="0" applyProtection="0">
      <alignment vertical="center"/>
    </xf>
    <xf numFmtId="0" fontId="36" fillId="5" borderId="20" applyNumberFormat="0" applyAlignment="0" applyProtection="0">
      <alignment vertical="center"/>
    </xf>
    <xf numFmtId="0" fontId="37" fillId="5" borderId="19" applyNumberFormat="0" applyAlignment="0" applyProtection="0">
      <alignment vertical="center"/>
    </xf>
    <xf numFmtId="0" fontId="38" fillId="6" borderId="21" applyNumberFormat="0" applyAlignment="0" applyProtection="0">
      <alignment vertical="center"/>
    </xf>
    <xf numFmtId="0" fontId="39" fillId="0" borderId="22" applyNumberFormat="0" applyFill="0" applyAlignment="0" applyProtection="0">
      <alignment vertical="center"/>
    </xf>
    <xf numFmtId="0" fontId="40" fillId="0" borderId="23"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176" fontId="46" fillId="0" borderId="7">
      <alignment horizontal="right" vertical="center"/>
    </xf>
    <xf numFmtId="49" fontId="46" fillId="0" borderId="7">
      <alignment horizontal="left" vertical="center" wrapText="1"/>
    </xf>
    <xf numFmtId="176" fontId="46" fillId="0" borderId="7">
      <alignment horizontal="right" vertical="center"/>
    </xf>
    <xf numFmtId="177" fontId="46" fillId="0" borderId="7">
      <alignment horizontal="right" vertical="center"/>
    </xf>
    <xf numFmtId="178" fontId="46" fillId="0" borderId="7">
      <alignment horizontal="right" vertical="center"/>
    </xf>
    <xf numFmtId="179" fontId="46" fillId="0" borderId="7">
      <alignment horizontal="right" vertical="center"/>
    </xf>
    <xf numFmtId="10" fontId="46" fillId="0" borderId="7">
      <alignment horizontal="right" vertical="center"/>
    </xf>
    <xf numFmtId="180" fontId="46" fillId="0" borderId="7">
      <alignment horizontal="right" vertical="center"/>
    </xf>
    <xf numFmtId="0" fontId="46" fillId="0" borderId="0">
      <alignment vertical="top"/>
      <protection locked="0"/>
    </xf>
  </cellStyleXfs>
  <cellXfs count="255">
    <xf numFmtId="0" fontId="0" fillId="0" borderId="0" xfId="0" applyBorder="1" applyAlignment="1" applyProtection="1">
      <alignment vertical="center"/>
    </xf>
    <xf numFmtId="49" fontId="1" fillId="0" borderId="0" xfId="0" applyNumberFormat="1" applyFont="1" applyAlignment="1" applyProtection="1"/>
    <xf numFmtId="0" fontId="1" fillId="0" borderId="0" xfId="0" applyFont="1" applyAlignment="1" applyProtection="1"/>
    <xf numFmtId="0" fontId="1" fillId="0" borderId="0" xfId="0" applyFont="1" applyAlignment="1">
      <alignment horizontal="right"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lignment horizontal="left" vertical="center"/>
      <protection locked="0"/>
    </xf>
    <xf numFmtId="0" fontId="5" fillId="0" borderId="0" xfId="0" applyFont="1" applyAlignment="1" applyProtection="1">
      <alignment horizontal="left" vertical="center"/>
    </xf>
    <xf numFmtId="0" fontId="5" fillId="0" borderId="0" xfId="0" applyFont="1" applyAlignment="1" applyProtection="1"/>
    <xf numFmtId="0" fontId="1" fillId="0" borderId="0" xfId="0" applyFont="1" applyAlignment="1">
      <alignment horizontal="right"/>
      <protection locked="0"/>
    </xf>
    <xf numFmtId="0" fontId="5" fillId="0" borderId="1" xfId="0" applyFont="1" applyBorder="1" applyAlignment="1">
      <alignment horizontal="center" vertical="center" wrapText="1"/>
      <protection locked="0"/>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lignment horizontal="center" vertical="center" wrapText="1"/>
      <protection locked="0"/>
    </xf>
    <xf numFmtId="0" fontId="5" fillId="0" borderId="5" xfId="0" applyFont="1" applyBorder="1" applyAlignment="1" applyProtection="1">
      <alignment horizontal="center" vertical="center" wrapText="1"/>
    </xf>
    <xf numFmtId="0" fontId="5" fillId="0" borderId="6" xfId="0" applyFont="1" applyBorder="1" applyAlignment="1">
      <alignment horizontal="center" vertical="center" wrapText="1"/>
      <protection locked="0"/>
    </xf>
    <xf numFmtId="0" fontId="5"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xf>
    <xf numFmtId="0" fontId="6" fillId="0" borderId="7" xfId="0" applyFont="1" applyBorder="1" applyAlignment="1">
      <alignment horizontal="center" vertical="center"/>
      <protection locked="0"/>
    </xf>
    <xf numFmtId="0" fontId="7" fillId="0" borderId="7" xfId="0" applyFont="1" applyBorder="1" applyAlignment="1">
      <alignment horizontal="left" vertical="center" wrapText="1"/>
      <protection locked="0"/>
    </xf>
    <xf numFmtId="0" fontId="7" fillId="0" borderId="7" xfId="0" applyFont="1" applyBorder="1" applyAlignment="1">
      <alignment horizontal="left" vertical="center"/>
      <protection locked="0"/>
    </xf>
    <xf numFmtId="4" fontId="4" fillId="0" borderId="7" xfId="0" applyNumberFormat="1" applyFont="1" applyBorder="1" applyAlignment="1">
      <alignment horizontal="right" vertical="center" wrapText="1"/>
      <protection locked="0"/>
    </xf>
    <xf numFmtId="49" fontId="7" fillId="0" borderId="7" xfId="50" applyFont="1">
      <alignment horizontal="left" vertical="center" wrapText="1"/>
    </xf>
    <xf numFmtId="0" fontId="7" fillId="0" borderId="8" xfId="0" applyFont="1" applyBorder="1" applyAlignment="1">
      <alignment horizontal="center" vertical="center" wrapText="1"/>
      <protection locked="0"/>
    </xf>
    <xf numFmtId="0" fontId="7" fillId="0" borderId="9" xfId="0" applyFont="1" applyBorder="1" applyAlignment="1">
      <alignment horizontal="left" vertical="center" wrapText="1"/>
      <protection locked="0"/>
    </xf>
    <xf numFmtId="0" fontId="7" fillId="0" borderId="4" xfId="0" applyFont="1" applyBorder="1" applyAlignment="1">
      <alignment horizontal="left" vertical="center" wrapText="1"/>
      <protection locked="0"/>
    </xf>
    <xf numFmtId="0" fontId="8" fillId="0" borderId="10" xfId="0" applyFont="1" applyBorder="1" applyAlignment="1">
      <alignment vertical="center"/>
      <protection locked="0"/>
    </xf>
    <xf numFmtId="0" fontId="9" fillId="0" borderId="0" xfId="0" applyFont="1" applyBorder="1" applyAlignment="1" applyProtection="1">
      <alignment vertical="center"/>
    </xf>
    <xf numFmtId="0" fontId="5" fillId="0" borderId="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6" xfId="0" applyFont="1" applyBorder="1" applyAlignment="1" applyProtection="1">
      <alignment horizontal="center" vertical="center"/>
    </xf>
    <xf numFmtId="0" fontId="6" fillId="0" borderId="7" xfId="0" applyFont="1" applyBorder="1" applyAlignment="1">
      <alignment horizontal="center" vertical="center" wrapText="1"/>
      <protection locked="0"/>
    </xf>
    <xf numFmtId="0" fontId="7" fillId="0" borderId="7" xfId="0" applyFont="1" applyBorder="1" applyAlignment="1" applyProtection="1">
      <alignment horizontal="left" vertical="center"/>
    </xf>
    <xf numFmtId="0" fontId="6" fillId="0" borderId="2" xfId="0" applyFont="1" applyBorder="1" applyAlignment="1">
      <alignment horizontal="center" vertical="center" wrapText="1"/>
      <protection locked="0"/>
    </xf>
    <xf numFmtId="0" fontId="7" fillId="0" borderId="3" xfId="0" applyFont="1" applyBorder="1" applyAlignment="1" applyProtection="1">
      <alignment horizontal="left" vertical="center"/>
    </xf>
    <xf numFmtId="0" fontId="7" fillId="0" borderId="4" xfId="0" applyFont="1" applyBorder="1" applyAlignment="1" applyProtection="1">
      <alignment horizontal="left" vertical="center"/>
    </xf>
    <xf numFmtId="49" fontId="10" fillId="0" borderId="0" xfId="57" applyNumberFormat="1" applyFont="1" applyFill="1" applyBorder="1" applyAlignment="1" applyProtection="1"/>
    <xf numFmtId="0" fontId="4" fillId="0" borderId="7" xfId="0" applyFont="1" applyBorder="1" applyAlignment="1">
      <alignment horizontal="right" vertical="center" wrapText="1"/>
      <protection locked="0"/>
    </xf>
    <xf numFmtId="0" fontId="4" fillId="0" borderId="0" xfId="0" applyFont="1" applyAlignment="1" applyProtection="1">
      <alignment horizontal="right" vertical="center"/>
    </xf>
    <xf numFmtId="0" fontId="2" fillId="0" borderId="0" xfId="0" applyFont="1" applyAlignment="1" applyProtection="1">
      <alignment horizontal="center" vertical="center" wrapText="1"/>
    </xf>
    <xf numFmtId="0" fontId="4" fillId="0" borderId="0" xfId="0" applyFont="1" applyAlignment="1" applyProtection="1">
      <alignment horizontal="left" vertical="center"/>
    </xf>
    <xf numFmtId="0" fontId="1" fillId="0" borderId="0" xfId="0" applyFont="1" applyAlignment="1" applyProtection="1">
      <alignment vertical="center"/>
    </xf>
    <xf numFmtId="0" fontId="6" fillId="0" borderId="0" xfId="0" applyFont="1" applyAlignment="1" applyProtection="1">
      <alignment horizontal="right" vertical="center" wrapText="1"/>
    </xf>
    <xf numFmtId="0" fontId="5" fillId="0" borderId="2" xfId="0" applyFont="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5" fillId="0" borderId="7" xfId="0" applyFont="1" applyBorder="1" applyAlignment="1" applyProtection="1">
      <alignment horizontal="center" vertical="center" wrapText="1"/>
    </xf>
    <xf numFmtId="0" fontId="4" fillId="0" borderId="7" xfId="0" applyFont="1" applyBorder="1" applyAlignment="1" applyProtection="1">
      <alignment vertical="center" wrapText="1"/>
    </xf>
    <xf numFmtId="0" fontId="4" fillId="0" borderId="7" xfId="0" applyFont="1" applyBorder="1" applyAlignment="1" applyProtection="1">
      <alignment horizontal="right" vertical="center" wrapText="1"/>
    </xf>
    <xf numFmtId="181" fontId="4" fillId="0" borderId="7" xfId="0" applyNumberFormat="1" applyFont="1" applyBorder="1" applyAlignment="1" applyProtection="1">
      <alignment horizontal="right" vertical="center"/>
    </xf>
    <xf numFmtId="181" fontId="4" fillId="0" borderId="7" xfId="0" applyNumberFormat="1" applyFont="1" applyBorder="1" applyAlignment="1">
      <alignment horizontal="right" vertical="center"/>
      <protection locked="0"/>
    </xf>
    <xf numFmtId="0" fontId="4" fillId="0" borderId="2" xfId="0" applyFont="1" applyBorder="1" applyAlignment="1">
      <alignment horizontal="center" vertical="center" wrapText="1"/>
      <protection locked="0"/>
    </xf>
    <xf numFmtId="0" fontId="4" fillId="0" borderId="3" xfId="0" applyFont="1" applyBorder="1" applyAlignment="1">
      <alignment horizontal="center" vertical="center" wrapText="1"/>
      <protection locked="0"/>
    </xf>
    <xf numFmtId="0" fontId="4" fillId="0" borderId="4" xfId="0" applyFont="1" applyBorder="1" applyAlignment="1">
      <alignment horizontal="center" vertical="center" wrapText="1"/>
      <protection locked="0"/>
    </xf>
    <xf numFmtId="0" fontId="11" fillId="0" borderId="0" xfId="0" applyFont="1" applyAlignment="1">
      <alignment horizontal="center" vertical="center"/>
      <protection locked="0"/>
    </xf>
    <xf numFmtId="0" fontId="7" fillId="0" borderId="0" xfId="0" applyFont="1" applyAlignment="1">
      <alignment horizontal="left" vertical="center"/>
      <protection locked="0"/>
    </xf>
    <xf numFmtId="0" fontId="6" fillId="0" borderId="0" xfId="0" applyFont="1" applyAlignment="1" applyProtection="1">
      <alignment vertical="center"/>
    </xf>
    <xf numFmtId="0" fontId="5" fillId="0" borderId="7" xfId="0" applyFont="1" applyBorder="1" applyAlignment="1">
      <alignment horizontal="center" vertical="center"/>
      <protection locked="0"/>
    </xf>
    <xf numFmtId="0" fontId="4" fillId="0" borderId="7" xfId="0" applyFont="1" applyBorder="1" applyAlignment="1">
      <alignment horizontal="left" vertical="center" wrapText="1"/>
      <protection locked="0"/>
    </xf>
    <xf numFmtId="0" fontId="4" fillId="0" borderId="7" xfId="0" applyFont="1" applyBorder="1" applyAlignment="1" applyProtection="1">
      <alignment horizontal="center" vertical="center" wrapText="1"/>
    </xf>
    <xf numFmtId="0" fontId="4" fillId="0" borderId="7" xfId="0" applyFont="1" applyBorder="1" applyAlignment="1">
      <alignment horizontal="center" vertical="center"/>
      <protection locked="0"/>
    </xf>
    <xf numFmtId="0" fontId="4" fillId="0" borderId="7" xfId="0" applyFont="1" applyBorder="1" applyAlignment="1">
      <alignment horizontal="center" vertical="center" wrapText="1"/>
      <protection locked="0"/>
    </xf>
    <xf numFmtId="0" fontId="4" fillId="0" borderId="0" xfId="0" applyFont="1" applyAlignment="1">
      <alignment horizontal="right" vertical="center"/>
      <protection locked="0"/>
    </xf>
    <xf numFmtId="0" fontId="1" fillId="0" borderId="0" xfId="0" applyFont="1" applyAlignment="1" applyProtection="1">
      <alignment horizontal="right" vertical="center"/>
    </xf>
    <xf numFmtId="0" fontId="7" fillId="0" borderId="0" xfId="0" applyFont="1" applyAlignment="1">
      <alignment horizontal="right" vertical="center"/>
      <protection locked="0"/>
    </xf>
    <xf numFmtId="0" fontId="3" fillId="0" borderId="0" xfId="0" applyFont="1" applyAlignment="1">
      <alignment horizontal="center" vertical="center"/>
      <protection locked="0"/>
    </xf>
    <xf numFmtId="0" fontId="4" fillId="0" borderId="0" xfId="0" applyFont="1" applyAlignment="1" applyProtection="1">
      <alignment horizontal="left" vertical="center" wrapText="1"/>
    </xf>
    <xf numFmtId="0" fontId="5" fillId="0" borderId="0" xfId="0" applyFont="1" applyAlignment="1" applyProtection="1">
      <alignment wrapText="1"/>
    </xf>
    <xf numFmtId="0" fontId="1" fillId="0" borderId="0" xfId="0" applyFont="1" applyAlignment="1" applyProtection="1">
      <alignment horizontal="right" wrapText="1"/>
    </xf>
    <xf numFmtId="0" fontId="6" fillId="0" borderId="0" xfId="0" applyFont="1" applyAlignment="1">
      <alignment horizontal="right"/>
      <protection locked="0"/>
    </xf>
    <xf numFmtId="0" fontId="5" fillId="0" borderId="3" xfId="0" applyFont="1" applyBorder="1" applyAlignment="1">
      <alignment horizontal="center" vertical="center" wrapText="1"/>
      <protection locked="0"/>
    </xf>
    <xf numFmtId="0" fontId="5" fillId="0" borderId="4" xfId="0" applyFont="1" applyBorder="1" applyAlignment="1">
      <alignment horizontal="center" vertical="center" wrapText="1"/>
      <protection locked="0"/>
    </xf>
    <xf numFmtId="0" fontId="5" fillId="0" borderId="8" xfId="0" applyFont="1" applyBorder="1" applyAlignment="1" applyProtection="1">
      <alignment horizontal="center" vertical="center" wrapText="1"/>
    </xf>
    <xf numFmtId="0" fontId="12" fillId="0" borderId="7" xfId="0" applyFont="1" applyBorder="1" applyAlignment="1">
      <alignment horizontal="center" vertical="center"/>
      <protection locked="0"/>
    </xf>
    <xf numFmtId="0" fontId="12" fillId="0" borderId="7" xfId="0" applyFont="1" applyBorder="1" applyAlignment="1" applyProtection="1">
      <alignment horizontal="center" vertical="center"/>
    </xf>
    <xf numFmtId="0" fontId="12" fillId="0" borderId="2" xfId="0" applyFont="1" applyBorder="1" applyAlignment="1" applyProtection="1">
      <alignment horizontal="center" vertical="center"/>
    </xf>
    <xf numFmtId="0" fontId="7" fillId="0" borderId="7" xfId="0" applyFont="1" applyBorder="1" applyAlignment="1" applyProtection="1">
      <alignment horizontal="left" vertical="center" wrapText="1"/>
    </xf>
    <xf numFmtId="4" fontId="7" fillId="0" borderId="7" xfId="0" applyNumberFormat="1" applyFont="1" applyBorder="1" applyAlignment="1">
      <alignment horizontal="right" vertical="center"/>
      <protection locked="0"/>
    </xf>
    <xf numFmtId="4" fontId="7" fillId="0" borderId="2" xfId="0" applyNumberFormat="1" applyFont="1" applyBorder="1" applyAlignment="1">
      <alignment horizontal="right" vertical="center"/>
      <protection locked="0"/>
    </xf>
    <xf numFmtId="0" fontId="7" fillId="0" borderId="7" xfId="0" applyFont="1" applyBorder="1" applyAlignment="1" applyProtection="1">
      <alignment horizontal="center" vertical="center"/>
    </xf>
    <xf numFmtId="0" fontId="1" fillId="0" borderId="0" xfId="0" applyFont="1" applyAlignment="1" applyProtection="1">
      <alignment wrapText="1"/>
    </xf>
    <xf numFmtId="0" fontId="1" fillId="0" borderId="0" xfId="0" applyFont="1" applyAlignment="1">
      <protection locked="0"/>
    </xf>
    <xf numFmtId="0" fontId="7" fillId="0" borderId="0" xfId="0" applyFont="1" applyAlignment="1">
      <alignment vertical="top" wrapText="1"/>
      <protection locked="0"/>
    </xf>
    <xf numFmtId="0" fontId="3" fillId="0" borderId="0" xfId="0" applyFont="1" applyAlignment="1" applyProtection="1">
      <alignment horizontal="center" vertical="center" wrapText="1"/>
    </xf>
    <xf numFmtId="0" fontId="3" fillId="0" borderId="0" xfId="0" applyFont="1" applyAlignment="1">
      <alignment horizontal="center" vertical="center" wrapText="1"/>
      <protection locked="0"/>
    </xf>
    <xf numFmtId="0" fontId="5" fillId="0" borderId="0" xfId="0" applyFont="1" applyAlignment="1">
      <protection locked="0"/>
    </xf>
    <xf numFmtId="0" fontId="5" fillId="0" borderId="11" xfId="0" applyFont="1" applyBorder="1" applyAlignment="1" applyProtection="1">
      <alignment horizontal="center" vertical="center" wrapText="1"/>
    </xf>
    <xf numFmtId="0" fontId="5" fillId="0" borderId="11" xfId="0" applyFont="1" applyBorder="1" applyAlignment="1">
      <alignment horizontal="center" vertical="center" wrapText="1"/>
      <protection locked="0"/>
    </xf>
    <xf numFmtId="0" fontId="5" fillId="0" borderId="12" xfId="0" applyFont="1" applyBorder="1" applyAlignment="1" applyProtection="1">
      <alignment horizontal="center" vertical="center" wrapText="1"/>
    </xf>
    <xf numFmtId="0" fontId="5" fillId="0" borderId="12" xfId="0" applyFont="1" applyBorder="1" applyAlignment="1">
      <alignment horizontal="center" vertical="center" wrapText="1"/>
      <protection locked="0"/>
    </xf>
    <xf numFmtId="0" fontId="5" fillId="0" borderId="13" xfId="0" applyFont="1" applyBorder="1" applyAlignment="1" applyProtection="1">
      <alignment horizontal="center" vertical="center" wrapText="1"/>
    </xf>
    <xf numFmtId="0" fontId="5" fillId="0" borderId="13" xfId="0" applyFont="1" applyBorder="1" applyAlignment="1">
      <alignment horizontal="center" vertical="center" wrapText="1"/>
      <protection locked="0"/>
    </xf>
    <xf numFmtId="3" fontId="5" fillId="0" borderId="6" xfId="0" applyNumberFormat="1" applyFont="1" applyBorder="1" applyAlignment="1" applyProtection="1">
      <alignment horizontal="center" vertical="center"/>
    </xf>
    <xf numFmtId="0" fontId="4" fillId="0" borderId="6"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13" xfId="0" applyFont="1" applyBorder="1" applyAlignment="1">
      <alignment horizontal="left" vertical="center" wrapText="1"/>
      <protection locked="0"/>
    </xf>
    <xf numFmtId="4" fontId="4" fillId="0" borderId="13" xfId="0" applyNumberFormat="1" applyFont="1" applyBorder="1" applyAlignment="1">
      <alignment horizontal="right" vertical="center"/>
      <protection locked="0"/>
    </xf>
    <xf numFmtId="0" fontId="4" fillId="0" borderId="14" xfId="0" applyFont="1" applyBorder="1" applyAlignment="1" applyProtection="1">
      <alignment horizontal="center" vertical="center"/>
    </xf>
    <xf numFmtId="0" fontId="4" fillId="0" borderId="15" xfId="0" applyFont="1" applyBorder="1" applyAlignment="1" applyProtection="1">
      <alignment horizontal="left" vertical="center"/>
    </xf>
    <xf numFmtId="0" fontId="4" fillId="0" borderId="15" xfId="0" applyFont="1" applyBorder="1" applyAlignment="1">
      <alignment horizontal="left" vertical="center"/>
      <protection locked="0"/>
    </xf>
    <xf numFmtId="0" fontId="6" fillId="0" borderId="0" xfId="0" applyFont="1" applyAlignment="1" applyProtection="1">
      <alignment wrapText="1"/>
    </xf>
    <xf numFmtId="0" fontId="4" fillId="0" borderId="0" xfId="0" applyFont="1" applyAlignment="1">
      <alignment horizontal="right" vertical="center" wrapText="1"/>
      <protection locked="0"/>
    </xf>
    <xf numFmtId="0" fontId="4" fillId="0" borderId="0" xfId="0" applyFont="1" applyAlignment="1" applyProtection="1">
      <alignment horizontal="right" vertical="center" wrapText="1"/>
    </xf>
    <xf numFmtId="0" fontId="4" fillId="0" borderId="0" xfId="0" applyFont="1" applyAlignment="1">
      <alignment horizontal="right"/>
      <protection locked="0"/>
    </xf>
    <xf numFmtId="0" fontId="4" fillId="0" borderId="0" xfId="0" applyFont="1" applyAlignment="1">
      <alignment horizontal="right" wrapText="1"/>
      <protection locked="0"/>
    </xf>
    <xf numFmtId="0" fontId="4" fillId="0" borderId="0" xfId="0" applyFont="1" applyAlignment="1" applyProtection="1">
      <alignment horizontal="right" wrapText="1"/>
    </xf>
    <xf numFmtId="0" fontId="5" fillId="0" borderId="3" xfId="0" applyFont="1" applyBorder="1" applyAlignment="1">
      <alignment horizontal="center" vertical="center"/>
      <protection locked="0"/>
    </xf>
    <xf numFmtId="0" fontId="5" fillId="0" borderId="15" xfId="0" applyFont="1" applyBorder="1" applyAlignment="1" applyProtection="1">
      <alignment horizontal="center" vertical="center" wrapText="1"/>
    </xf>
    <xf numFmtId="0" fontId="5" fillId="0" borderId="15" xfId="0" applyFont="1" applyBorder="1" applyAlignment="1">
      <alignment horizontal="center" vertical="center"/>
      <protection locked="0"/>
    </xf>
    <xf numFmtId="0" fontId="5" fillId="0" borderId="15" xfId="0" applyFont="1" applyBorder="1" applyAlignment="1">
      <alignment horizontal="center" vertical="center" wrapText="1"/>
      <protection locked="0"/>
    </xf>
    <xf numFmtId="0" fontId="5" fillId="0" borderId="7" xfId="0" applyFont="1" applyBorder="1" applyAlignment="1">
      <alignment horizontal="center" vertical="center" wrapText="1"/>
      <protection locked="0"/>
    </xf>
    <xf numFmtId="4" fontId="4" fillId="0" borderId="7" xfId="0" applyNumberFormat="1" applyFont="1" applyBorder="1" applyAlignment="1">
      <alignment horizontal="right" vertical="center"/>
      <protection locked="0"/>
    </xf>
    <xf numFmtId="0" fontId="5" fillId="0" borderId="13" xfId="0" applyFont="1" applyBorder="1" applyAlignment="1" applyProtection="1">
      <alignment horizontal="center" vertical="center"/>
    </xf>
    <xf numFmtId="0" fontId="5" fillId="0" borderId="13" xfId="0" applyFont="1" applyBorder="1" applyAlignment="1">
      <alignment horizontal="center" vertical="center"/>
      <protection locked="0"/>
    </xf>
    <xf numFmtId="0" fontId="4" fillId="0" borderId="13" xfId="0" applyFont="1" applyBorder="1" applyAlignment="1" applyProtection="1">
      <alignment horizontal="right" vertical="center"/>
    </xf>
    <xf numFmtId="0" fontId="12" fillId="0" borderId="12" xfId="0" applyFont="1" applyBorder="1" applyAlignment="1">
      <alignment horizontal="center" vertical="center" wrapText="1"/>
      <protection locked="0"/>
    </xf>
    <xf numFmtId="0" fontId="12" fillId="0" borderId="15" xfId="0" applyFont="1" applyBorder="1" applyAlignment="1">
      <alignment horizontal="center" vertical="center"/>
      <protection locked="0"/>
    </xf>
    <xf numFmtId="0" fontId="12" fillId="0" borderId="15" xfId="0" applyFont="1" applyBorder="1" applyAlignment="1">
      <alignment horizontal="center" vertical="center" wrapText="1"/>
      <protection locked="0"/>
    </xf>
    <xf numFmtId="0" fontId="4" fillId="0" borderId="0" xfId="0" applyFont="1" applyAlignment="1" applyProtection="1">
      <alignment horizontal="right"/>
    </xf>
    <xf numFmtId="0" fontId="13" fillId="0" borderId="0" xfId="0" applyFont="1" applyAlignment="1">
      <alignment horizontal="right"/>
      <protection locked="0"/>
    </xf>
    <xf numFmtId="49" fontId="13" fillId="0" borderId="0" xfId="0" applyNumberFormat="1" applyFont="1" applyAlignment="1">
      <protection locked="0"/>
    </xf>
    <xf numFmtId="0" fontId="1" fillId="0" borderId="0" xfId="0" applyFont="1" applyAlignment="1" applyProtection="1">
      <alignment horizontal="right"/>
    </xf>
    <xf numFmtId="0" fontId="2" fillId="0" borderId="0" xfId="0" applyFont="1" applyAlignment="1">
      <alignment horizontal="center" vertical="center" wrapText="1"/>
      <protection locked="0"/>
    </xf>
    <xf numFmtId="0" fontId="14" fillId="0" borderId="0" xfId="0" applyFont="1" applyAlignment="1">
      <alignment horizontal="center" vertical="center" wrapText="1"/>
      <protection locked="0"/>
    </xf>
    <xf numFmtId="0" fontId="14" fillId="0" borderId="0" xfId="0" applyFont="1" applyAlignment="1">
      <alignment horizontal="center" vertical="center"/>
      <protection locked="0"/>
    </xf>
    <xf numFmtId="0" fontId="14" fillId="0" borderId="0" xfId="0" applyFont="1" applyAlignment="1" applyProtection="1">
      <alignment horizontal="center" vertical="center"/>
    </xf>
    <xf numFmtId="0" fontId="5" fillId="0" borderId="1" xfId="0" applyFont="1" applyBorder="1" applyAlignment="1">
      <alignment horizontal="center" vertical="center"/>
      <protection locked="0"/>
    </xf>
    <xf numFmtId="49" fontId="5" fillId="0" borderId="11" xfId="0" applyNumberFormat="1" applyFont="1" applyBorder="1" applyAlignment="1">
      <alignment horizontal="center" vertical="center" wrapText="1"/>
      <protection locked="0"/>
    </xf>
    <xf numFmtId="0" fontId="5" fillId="0" borderId="11" xfId="0" applyFont="1" applyBorder="1" applyAlignment="1">
      <alignment horizontal="center" vertical="center"/>
      <protection locked="0"/>
    </xf>
    <xf numFmtId="0" fontId="5" fillId="0" borderId="6" xfId="0" applyFont="1" applyBorder="1" applyAlignment="1">
      <alignment horizontal="center" vertical="center"/>
      <protection locked="0"/>
    </xf>
    <xf numFmtId="49" fontId="5" fillId="0" borderId="13" xfId="0" applyNumberFormat="1" applyFont="1" applyBorder="1" applyAlignment="1">
      <alignment horizontal="center" vertical="center" wrapText="1"/>
      <protection locked="0"/>
    </xf>
    <xf numFmtId="49" fontId="5" fillId="0" borderId="13" xfId="0" applyNumberFormat="1" applyFont="1" applyBorder="1" applyAlignment="1">
      <alignment horizontal="center" vertical="center"/>
      <protection locked="0"/>
    </xf>
    <xf numFmtId="0" fontId="4" fillId="0" borderId="6" xfId="0" applyFont="1" applyBorder="1" applyAlignment="1">
      <alignment horizontal="left" vertical="center" wrapText="1"/>
      <protection locked="0"/>
    </xf>
    <xf numFmtId="4" fontId="4" fillId="0" borderId="13" xfId="0" applyNumberFormat="1" applyFont="1" applyBorder="1" applyAlignment="1">
      <alignment horizontal="right" vertical="center" wrapText="1"/>
      <protection locked="0"/>
    </xf>
    <xf numFmtId="0" fontId="6" fillId="0" borderId="2" xfId="0" applyFont="1" applyBorder="1" applyAlignment="1">
      <alignment horizontal="center" vertical="center"/>
      <protection locked="0"/>
    </xf>
    <xf numFmtId="0" fontId="6" fillId="0" borderId="3" xfId="0" applyFont="1" applyBorder="1" applyAlignment="1">
      <alignment horizontal="center" vertical="center"/>
      <protection locked="0"/>
    </xf>
    <xf numFmtId="0" fontId="6" fillId="0" borderId="4" xfId="0" applyFont="1" applyBorder="1" applyAlignment="1">
      <alignment horizontal="center" vertical="center"/>
      <protection locked="0"/>
    </xf>
    <xf numFmtId="4" fontId="4" fillId="0" borderId="13" xfId="0" applyNumberFormat="1" applyFont="1" applyBorder="1" applyAlignment="1" applyProtection="1">
      <alignment horizontal="right" vertical="center"/>
    </xf>
    <xf numFmtId="4" fontId="4" fillId="0" borderId="13" xfId="0" applyNumberFormat="1" applyFont="1" applyBorder="1" applyAlignment="1" applyProtection="1">
      <alignment horizontal="right" vertical="center" wrapText="1"/>
    </xf>
    <xf numFmtId="3" fontId="5" fillId="0" borderId="7" xfId="0" applyNumberFormat="1" applyFont="1" applyBorder="1" applyAlignment="1" applyProtection="1">
      <alignment horizontal="center" vertical="center"/>
    </xf>
    <xf numFmtId="0" fontId="4" fillId="0" borderId="7"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7" xfId="0" applyFont="1" applyBorder="1" applyAlignment="1" applyProtection="1">
      <alignment vertical="center"/>
    </xf>
    <xf numFmtId="0" fontId="7" fillId="0" borderId="7" xfId="0" applyFont="1" applyBorder="1">
      <alignment vertical="top"/>
      <protection locked="0"/>
    </xf>
    <xf numFmtId="0" fontId="6" fillId="0" borderId="0" xfId="0" applyFont="1" applyProtection="1">
      <alignment vertical="top"/>
    </xf>
    <xf numFmtId="3" fontId="6" fillId="0" borderId="7" xfId="0" applyNumberFormat="1" applyFont="1" applyBorder="1" applyAlignment="1" applyProtection="1">
      <alignment horizontal="center" vertical="center"/>
    </xf>
    <xf numFmtId="0" fontId="7" fillId="0" borderId="7" xfId="0" applyFont="1" applyBorder="1" applyAlignment="1">
      <alignment horizontal="center" vertical="center" wrapText="1"/>
      <protection locked="0"/>
    </xf>
    <xf numFmtId="0" fontId="7" fillId="0" borderId="7" xfId="0" applyFont="1" applyBorder="1" applyAlignment="1">
      <alignment horizontal="left" vertical="top" wrapText="1"/>
      <protection locked="0"/>
    </xf>
    <xf numFmtId="0" fontId="5" fillId="0" borderId="8"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4" xfId="0" applyFont="1" applyBorder="1" applyAlignment="1">
      <alignment horizontal="center" vertical="center" wrapText="1"/>
      <protection locked="0"/>
    </xf>
    <xf numFmtId="176" fontId="7" fillId="0" borderId="7" xfId="51" applyFont="1">
      <alignment horizontal="right" vertical="center"/>
    </xf>
    <xf numFmtId="4" fontId="4" fillId="0" borderId="7" xfId="0" applyNumberFormat="1" applyFont="1" applyBorder="1" applyAlignment="1" applyProtection="1">
      <alignment horizontal="right" vertical="center" wrapText="1"/>
    </xf>
    <xf numFmtId="0" fontId="5" fillId="0" borderId="5" xfId="0" applyFont="1" applyBorder="1" applyAlignment="1">
      <alignment horizontal="center" vertical="center"/>
      <protection locked="0"/>
    </xf>
    <xf numFmtId="4" fontId="4" fillId="0" borderId="7" xfId="0" applyNumberFormat="1" applyFont="1" applyBorder="1" applyAlignment="1" applyProtection="1">
      <alignment horizontal="right" vertical="center"/>
    </xf>
    <xf numFmtId="0" fontId="6" fillId="0" borderId="0" xfId="0" applyFont="1">
      <alignment vertical="top"/>
      <protection locked="0"/>
    </xf>
    <xf numFmtId="49" fontId="1" fillId="0" borderId="0" xfId="0" applyNumberFormat="1" applyFont="1" applyAlignment="1">
      <protection locked="0"/>
    </xf>
    <xf numFmtId="0" fontId="2" fillId="0" borderId="0" xfId="0" applyFont="1" applyAlignment="1">
      <alignment horizontal="center" vertical="center"/>
      <protection locked="0"/>
    </xf>
    <xf numFmtId="0" fontId="5" fillId="0" borderId="0" xfId="0" applyFont="1" applyAlignment="1">
      <alignment horizontal="left" vertical="center"/>
      <protection locked="0"/>
    </xf>
    <xf numFmtId="0" fontId="5" fillId="0" borderId="2" xfId="0" applyFont="1" applyBorder="1" applyAlignment="1">
      <alignment horizontal="center" vertical="center"/>
      <protection locked="0"/>
    </xf>
    <xf numFmtId="3" fontId="6" fillId="0" borderId="7" xfId="0" applyNumberFormat="1" applyFont="1" applyBorder="1" applyAlignment="1">
      <alignment horizontal="center" vertical="center"/>
      <protection locked="0"/>
    </xf>
    <xf numFmtId="0" fontId="7" fillId="0" borderId="3" xfId="0" applyFont="1" applyBorder="1" applyAlignment="1">
      <alignment horizontal="left" vertical="center"/>
      <protection locked="0"/>
    </xf>
    <xf numFmtId="0" fontId="7" fillId="0" borderId="4" xfId="0" applyFont="1" applyBorder="1" applyAlignment="1">
      <alignment horizontal="left" vertical="center"/>
      <protection locked="0"/>
    </xf>
    <xf numFmtId="0" fontId="5" fillId="0" borderId="4" xfId="0" applyFont="1" applyBorder="1" applyAlignment="1">
      <alignment horizontal="center" vertical="center"/>
      <protection locked="0"/>
    </xf>
    <xf numFmtId="0" fontId="5" fillId="0" borderId="2" xfId="0" applyFont="1" applyBorder="1" applyAlignment="1">
      <alignment horizontal="center" vertical="center" wrapText="1"/>
      <protection locked="0"/>
    </xf>
    <xf numFmtId="0" fontId="4" fillId="0" borderId="7" xfId="0" applyFont="1" applyBorder="1" applyAlignment="1">
      <alignment horizontal="right" vertical="center"/>
      <protection locked="0"/>
    </xf>
    <xf numFmtId="0" fontId="6" fillId="0" borderId="0" xfId="0" applyFont="1" applyAlignment="1" applyProtection="1">
      <alignment horizontal="center" wrapText="1"/>
    </xf>
    <xf numFmtId="0" fontId="7" fillId="0" borderId="0" xfId="0" applyFont="1" applyAlignment="1" applyProtection="1"/>
    <xf numFmtId="0" fontId="7" fillId="0" borderId="0" xfId="0" applyFont="1" applyAlignment="1" applyProtection="1">
      <alignment horizontal="right" wrapText="1"/>
    </xf>
    <xf numFmtId="0" fontId="15" fillId="0" borderId="0" xfId="0" applyFont="1" applyAlignment="1">
      <alignment horizontal="center" vertical="center" wrapText="1"/>
      <protection locked="0"/>
    </xf>
    <xf numFmtId="0" fontId="16" fillId="0" borderId="0" xfId="0" applyFont="1" applyAlignment="1" applyProtection="1">
      <alignment horizontal="center" vertical="center" wrapText="1"/>
    </xf>
    <xf numFmtId="0" fontId="6" fillId="0" borderId="0" xfId="0" applyFont="1" applyAlignment="1" applyProtection="1"/>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6" xfId="0" applyFont="1" applyBorder="1" applyAlignment="1" applyProtection="1">
      <alignment horizontal="center" vertical="center" wrapText="1"/>
    </xf>
    <xf numFmtId="0" fontId="12" fillId="0" borderId="6" xfId="0" applyFont="1" applyBorder="1" applyAlignment="1" applyProtection="1">
      <alignment horizontal="center" vertical="center"/>
    </xf>
    <xf numFmtId="0" fontId="17" fillId="0" borderId="7"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4" fontId="7" fillId="0" borderId="7" xfId="0" applyNumberFormat="1" applyFont="1" applyBorder="1" applyAlignment="1" applyProtection="1">
      <alignment horizontal="right" vertical="center"/>
    </xf>
    <xf numFmtId="4" fontId="7" fillId="0" borderId="2" xfId="0" applyNumberFormat="1" applyFont="1" applyBorder="1" applyAlignment="1" applyProtection="1">
      <alignment horizontal="right" vertical="center"/>
    </xf>
    <xf numFmtId="49" fontId="6" fillId="0" borderId="0" xfId="0" applyNumberFormat="1" applyFont="1" applyAlignment="1" applyProtection="1"/>
    <xf numFmtId="49" fontId="5" fillId="0" borderId="2"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49" fontId="5" fillId="0" borderId="7" xfId="0" applyNumberFormat="1" applyFont="1" applyBorder="1" applyAlignment="1" applyProtection="1">
      <alignment horizontal="center" vertical="center"/>
    </xf>
    <xf numFmtId="0" fontId="5" fillId="0" borderId="7" xfId="0" applyFont="1" applyBorder="1" applyAlignment="1" applyProtection="1">
      <alignment horizontal="center" vertical="center"/>
    </xf>
    <xf numFmtId="49" fontId="5" fillId="0" borderId="7" xfId="0" applyNumberFormat="1" applyFont="1" applyBorder="1" applyAlignment="1">
      <alignment horizontal="center" vertical="center"/>
      <protection locked="0"/>
    </xf>
    <xf numFmtId="4" fontId="7" fillId="0" borderId="7" xfId="0" applyNumberFormat="1" applyFont="1" applyBorder="1" applyAlignment="1" applyProtection="1">
      <alignment horizontal="right" vertical="center" wrapText="1"/>
    </xf>
    <xf numFmtId="0" fontId="4" fillId="0" borderId="7" xfId="0" applyFont="1" applyBorder="1" applyAlignment="1" applyProtection="1">
      <alignment horizontal="left" vertical="center" wrapText="1" indent="1"/>
    </xf>
    <xf numFmtId="0" fontId="4" fillId="0" borderId="7" xfId="0" applyFont="1" applyBorder="1" applyAlignment="1" applyProtection="1">
      <alignment horizontal="left" vertical="center" wrapText="1" indent="2"/>
    </xf>
    <xf numFmtId="0" fontId="6" fillId="0" borderId="2" xfId="0" applyFont="1" applyBorder="1" applyAlignment="1" applyProtection="1">
      <alignment horizontal="center" vertical="center"/>
    </xf>
    <xf numFmtId="0" fontId="6" fillId="0" borderId="4" xfId="0" applyFont="1" applyBorder="1" applyAlignment="1" applyProtection="1">
      <alignment horizontal="center" vertical="center"/>
    </xf>
    <xf numFmtId="4" fontId="7" fillId="0" borderId="7" xfId="0" applyNumberFormat="1" applyFont="1" applyBorder="1" applyAlignment="1">
      <alignment horizontal="right" vertical="center" wrapText="1"/>
      <protection locked="0"/>
    </xf>
    <xf numFmtId="0" fontId="18" fillId="0" borderId="0" xfId="0" applyFont="1" applyAlignment="1" applyProtection="1">
      <alignment horizontal="center" vertical="center"/>
    </xf>
    <xf numFmtId="0" fontId="19" fillId="0" borderId="0" xfId="0" applyFont="1" applyAlignment="1" applyProtection="1">
      <alignment horizontal="center" vertical="center"/>
    </xf>
    <xf numFmtId="0" fontId="20" fillId="0" borderId="7" xfId="0" applyFont="1" applyBorder="1" applyAlignment="1" applyProtection="1">
      <alignment vertical="center"/>
    </xf>
    <xf numFmtId="4" fontId="4" fillId="0" borderId="7" xfId="0" applyNumberFormat="1" applyFont="1" applyBorder="1" applyAlignment="1" applyProtection="1">
      <alignment vertical="center"/>
    </xf>
    <xf numFmtId="0" fontId="20" fillId="0" borderId="7" xfId="0" applyFont="1" applyBorder="1" applyAlignment="1">
      <alignment horizontal="left" vertical="center"/>
      <protection locked="0"/>
    </xf>
    <xf numFmtId="0" fontId="4" fillId="0" borderId="7" xfId="0" applyFont="1" applyBorder="1" applyAlignment="1">
      <alignment vertical="center"/>
      <protection locked="0"/>
    </xf>
    <xf numFmtId="0" fontId="4" fillId="0" borderId="7" xfId="0" applyFont="1" applyBorder="1" applyAlignment="1">
      <alignment horizontal="left" vertical="center"/>
      <protection locked="0"/>
    </xf>
    <xf numFmtId="4" fontId="4" fillId="0" borderId="7" xfId="0" applyNumberFormat="1" applyFont="1" applyBorder="1" applyAlignment="1">
      <alignment vertical="center"/>
      <protection locked="0"/>
    </xf>
    <xf numFmtId="0" fontId="20" fillId="0" borderId="7" xfId="0" applyFont="1" applyBorder="1" applyAlignment="1">
      <alignment vertical="center"/>
      <protection locked="0"/>
    </xf>
    <xf numFmtId="0" fontId="4" fillId="0" borderId="7" xfId="0" applyFont="1" applyBorder="1" applyAlignment="1" applyProtection="1">
      <alignment vertical="center"/>
    </xf>
    <xf numFmtId="0" fontId="4" fillId="0" borderId="7" xfId="0" applyFont="1" applyBorder="1" applyAlignment="1" applyProtection="1">
      <alignment horizontal="left" vertical="center"/>
    </xf>
    <xf numFmtId="0" fontId="20" fillId="0" borderId="7" xfId="0" applyFont="1" applyBorder="1" applyAlignment="1" applyProtection="1">
      <alignment horizontal="center" vertical="center"/>
    </xf>
    <xf numFmtId="0" fontId="20" fillId="0" borderId="7" xfId="0" applyFont="1" applyBorder="1" applyAlignment="1">
      <alignment horizontal="center" vertical="center"/>
      <protection locked="0"/>
    </xf>
    <xf numFmtId="4" fontId="20" fillId="0" borderId="7" xfId="0" applyNumberFormat="1" applyFont="1" applyBorder="1" applyAlignment="1" applyProtection="1">
      <alignment vertical="center"/>
    </xf>
    <xf numFmtId="0" fontId="21" fillId="0" borderId="0" xfId="0" applyFont="1" applyProtection="1">
      <alignment vertical="top"/>
    </xf>
    <xf numFmtId="0" fontId="22" fillId="0" borderId="0" xfId="0" applyFont="1" applyAlignment="1" applyProtection="1">
      <alignment horizontal="center" vertical="center"/>
    </xf>
    <xf numFmtId="0" fontId="4" fillId="0" borderId="0" xfId="0" applyFont="1" applyAlignment="1">
      <alignment horizontal="left" vertical="center" wrapText="1"/>
      <protection locked="0"/>
    </xf>
    <xf numFmtId="0" fontId="1" fillId="0" borderId="0" xfId="0" applyFont="1" applyAlignment="1" applyProtection="1">
      <alignment horizontal="left" vertical="center" wrapText="1"/>
    </xf>
    <xf numFmtId="0" fontId="6" fillId="0" borderId="4" xfId="0" applyFont="1" applyBorder="1" applyAlignment="1" applyProtection="1">
      <alignment horizontal="center" vertical="center" wrapText="1"/>
    </xf>
    <xf numFmtId="0" fontId="23" fillId="0" borderId="0" xfId="0" applyFont="1" applyAlignment="1" applyProtection="1"/>
    <xf numFmtId="0" fontId="24" fillId="0" borderId="0" xfId="0" applyFont="1" applyAlignment="1" applyProtection="1">
      <alignment horizontal="center" vertical="center"/>
    </xf>
    <xf numFmtId="0" fontId="6" fillId="0" borderId="1" xfId="0" applyFont="1" applyBorder="1" applyAlignment="1">
      <alignment horizontal="center" vertical="center" wrapText="1"/>
      <protection locked="0"/>
    </xf>
    <xf numFmtId="0" fontId="6" fillId="0" borderId="11" xfId="0" applyFont="1" applyBorder="1" applyAlignment="1">
      <alignment horizontal="center" vertical="center" wrapText="1"/>
      <protection locked="0"/>
    </xf>
    <xf numFmtId="0" fontId="6" fillId="0" borderId="3" xfId="0" applyFont="1" applyBorder="1" applyAlignment="1">
      <alignment horizontal="center" vertical="center" wrapText="1"/>
      <protection locked="0"/>
    </xf>
    <xf numFmtId="0" fontId="6" fillId="0" borderId="3" xfId="0" applyFont="1" applyBorder="1" applyAlignment="1" applyProtection="1">
      <alignment horizontal="center" vertical="center" wrapText="1"/>
    </xf>
    <xf numFmtId="0" fontId="6" fillId="0" borderId="5"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12" xfId="0" applyFont="1" applyBorder="1" applyAlignment="1">
      <alignment horizontal="center" vertical="center" wrapText="1"/>
      <protection locked="0"/>
    </xf>
    <xf numFmtId="0" fontId="6" fillId="0" borderId="6"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3" xfId="0" applyFont="1" applyBorder="1" applyAlignment="1" applyProtection="1">
      <alignment horizontal="center" vertical="center"/>
    </xf>
    <xf numFmtId="0" fontId="1" fillId="0" borderId="7" xfId="0" applyFont="1" applyBorder="1" applyAlignment="1" applyProtection="1">
      <alignment horizontal="center" vertical="center"/>
    </xf>
    <xf numFmtId="0" fontId="4" fillId="0" borderId="6" xfId="0" applyFont="1" applyBorder="1" applyAlignment="1" applyProtection="1">
      <alignment vertical="center" wrapText="1"/>
    </xf>
    <xf numFmtId="0" fontId="4" fillId="0" borderId="13" xfId="0" applyFont="1" applyBorder="1" applyAlignment="1" applyProtection="1">
      <alignment vertical="center" wrapText="1"/>
    </xf>
    <xf numFmtId="4" fontId="4" fillId="0" borderId="13" xfId="0" applyNumberFormat="1" applyFont="1" applyBorder="1" applyAlignment="1" applyProtection="1">
      <alignment vertical="center"/>
    </xf>
    <xf numFmtId="4" fontId="4" fillId="0" borderId="13" xfId="0" applyNumberFormat="1" applyFont="1" applyBorder="1" applyAlignment="1">
      <alignment vertical="center"/>
      <protection locked="0"/>
    </xf>
    <xf numFmtId="0" fontId="4" fillId="0" borderId="6" xfId="0" applyFont="1" applyBorder="1" applyAlignment="1" applyProtection="1">
      <alignment horizontal="center" vertical="center"/>
    </xf>
    <xf numFmtId="0" fontId="4" fillId="0" borderId="13" xfId="0" applyFont="1" applyBorder="1" applyAlignment="1" applyProtection="1">
      <alignment vertical="center"/>
    </xf>
    <xf numFmtId="0" fontId="24" fillId="0" borderId="0" xfId="0" applyFont="1" applyAlignment="1">
      <alignment horizontal="center" vertical="center"/>
      <protection locked="0"/>
    </xf>
    <xf numFmtId="0" fontId="6" fillId="0" borderId="3" xfId="0" applyFont="1" applyBorder="1" applyAlignment="1" applyProtection="1">
      <alignment horizontal="center" vertical="center"/>
    </xf>
    <xf numFmtId="0" fontId="6" fillId="0" borderId="15" xfId="0" applyFont="1" applyBorder="1" applyAlignment="1" applyProtection="1">
      <alignment horizontal="center" vertical="center"/>
    </xf>
    <xf numFmtId="0" fontId="7" fillId="0" borderId="13" xfId="0" applyFont="1" applyBorder="1" applyAlignment="1">
      <alignment horizontal="center" vertical="center"/>
      <protection locked="0"/>
    </xf>
    <xf numFmtId="0" fontId="6" fillId="2" borderId="4" xfId="0" applyFont="1" applyFill="1" applyBorder="1" applyAlignment="1">
      <alignment horizontal="center" vertical="center" wrapText="1"/>
      <protection locked="0"/>
    </xf>
    <xf numFmtId="0" fontId="25" fillId="0" borderId="0" xfId="0" applyFont="1" applyAlignment="1" applyProtection="1">
      <alignment horizontal="center" vertical="top"/>
    </xf>
    <xf numFmtId="0" fontId="26" fillId="0" borderId="0" xfId="0" applyFont="1" applyAlignment="1" applyProtection="1">
      <alignment horizontal="center" vertical="center"/>
    </xf>
    <xf numFmtId="0" fontId="4" fillId="0" borderId="6" xfId="0" applyFont="1" applyBorder="1" applyAlignment="1" applyProtection="1">
      <alignment horizontal="left" vertical="center"/>
    </xf>
    <xf numFmtId="4" fontId="4" fillId="0" borderId="14" xfId="0" applyNumberFormat="1" applyFont="1" applyBorder="1" applyAlignment="1">
      <alignment horizontal="right" vertical="center"/>
      <protection locked="0"/>
    </xf>
    <xf numFmtId="0" fontId="4" fillId="0" borderId="6" xfId="0" applyFont="1" applyBorder="1" applyAlignment="1">
      <alignment horizontal="left" vertical="center"/>
      <protection locked="0"/>
    </xf>
    <xf numFmtId="0" fontId="4" fillId="0" borderId="14" xfId="0" applyFont="1" applyBorder="1" applyAlignment="1">
      <alignment horizontal="right" vertical="center"/>
      <protection locked="0"/>
    </xf>
    <xf numFmtId="0" fontId="6" fillId="0" borderId="7" xfId="0" applyFont="1" applyBorder="1" applyAlignment="1" applyProtection="1"/>
    <xf numFmtId="0" fontId="20" fillId="0" borderId="6" xfId="0" applyFont="1" applyBorder="1" applyAlignment="1" applyProtection="1">
      <alignment horizontal="center" vertical="center"/>
    </xf>
    <xf numFmtId="0" fontId="20" fillId="0" borderId="14" xfId="0" applyFont="1" applyBorder="1" applyAlignment="1" applyProtection="1">
      <alignment horizontal="right" vertical="center"/>
    </xf>
    <xf numFmtId="4" fontId="20" fillId="0" borderId="14" xfId="0" applyNumberFormat="1" applyFont="1" applyBorder="1" applyAlignment="1" applyProtection="1">
      <alignment horizontal="right" vertical="center"/>
    </xf>
    <xf numFmtId="4" fontId="20" fillId="0" borderId="7" xfId="0" applyNumberFormat="1" applyFont="1" applyBorder="1" applyAlignment="1" applyProtection="1">
      <alignment horizontal="right" vertical="center"/>
    </xf>
    <xf numFmtId="0" fontId="4" fillId="0" borderId="7" xfId="0" applyFont="1" applyBorder="1" applyAlignment="1" applyProtection="1">
      <alignment horizontal="right" vertical="center"/>
    </xf>
    <xf numFmtId="0" fontId="4" fillId="0" borderId="14" xfId="0" applyFont="1" applyBorder="1" applyAlignment="1" applyProtection="1">
      <alignment horizontal="right" vertical="center"/>
    </xf>
    <xf numFmtId="0" fontId="20" fillId="0" borderId="6" xfId="0" applyFont="1" applyBorder="1" applyAlignment="1">
      <alignment horizontal="center" vertical="center"/>
      <protection locked="0"/>
    </xf>
    <xf numFmtId="4" fontId="20" fillId="0" borderId="14" xfId="0" applyNumberFormat="1" applyFont="1" applyBorder="1" applyAlignment="1">
      <alignment horizontal="right" vertical="center"/>
      <protection locked="0"/>
    </xf>
    <xf numFmtId="4" fontId="20" fillId="0" borderId="7" xfId="0" applyNumberFormat="1" applyFont="1" applyBorder="1" applyAlignment="1">
      <alignment horizontal="righ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8"/>
  <sheetViews>
    <sheetView showZeros="0" topLeftCell="A6" workbookViewId="0">
      <selection activeCell="D7" sqref="D7"/>
    </sheetView>
  </sheetViews>
  <sheetFormatPr defaultColWidth="10.7166666666667" defaultRowHeight="12" customHeight="1" outlineLevelCol="3"/>
  <cols>
    <col min="1" max="1" width="37.1416666666667" customWidth="1"/>
    <col min="2" max="2" width="41.575" customWidth="1"/>
    <col min="3" max="3" width="42.7166666666667" customWidth="1"/>
    <col min="4" max="4" width="39.575" customWidth="1"/>
  </cols>
  <sheetData>
    <row r="1" ht="19.5" customHeight="1" spans="4:4">
      <c r="D1" s="120" t="s">
        <v>0</v>
      </c>
    </row>
    <row r="2" ht="36" customHeight="1" spans="1:4">
      <c r="A2" s="4" t="s">
        <v>1</v>
      </c>
      <c r="B2" s="239"/>
      <c r="C2" s="239"/>
      <c r="D2" s="239"/>
    </row>
    <row r="3" ht="24" customHeight="1" spans="1:4">
      <c r="A3" s="42" t="str">
        <f>"单位名称："&amp;"中国共产党维西傈僳族自治县委员会宣传部"</f>
        <v>单位名称：中国共产党维西傈僳族自治县委员会宣传部</v>
      </c>
      <c r="B3" s="240"/>
      <c r="C3" s="240"/>
      <c r="D3" s="40" t="s">
        <v>2</v>
      </c>
    </row>
    <row r="4" ht="19.5" customHeight="1" spans="1:4">
      <c r="A4" s="12" t="s">
        <v>3</v>
      </c>
      <c r="B4" s="14"/>
      <c r="C4" s="12" t="s">
        <v>4</v>
      </c>
      <c r="D4" s="14"/>
    </row>
    <row r="5" ht="19.5" customHeight="1" spans="1:4">
      <c r="A5" s="30" t="s">
        <v>5</v>
      </c>
      <c r="B5" s="30" t="s">
        <v>6</v>
      </c>
      <c r="C5" s="30" t="s">
        <v>7</v>
      </c>
      <c r="D5" s="30" t="s">
        <v>6</v>
      </c>
    </row>
    <row r="6" ht="19.5" customHeight="1" spans="1:4">
      <c r="A6" s="32"/>
      <c r="B6" s="32"/>
      <c r="C6" s="32"/>
      <c r="D6" s="32"/>
    </row>
    <row r="7" ht="22.5" customHeight="1" spans="1:4">
      <c r="A7" s="206" t="s">
        <v>8</v>
      </c>
      <c r="B7" s="156">
        <v>6510458.35</v>
      </c>
      <c r="C7" s="206" t="s">
        <v>9</v>
      </c>
      <c r="D7" s="156">
        <v>4822917.48</v>
      </c>
    </row>
    <row r="8" ht="22.5" customHeight="1" spans="1:4">
      <c r="A8" s="206" t="s">
        <v>10</v>
      </c>
      <c r="B8" s="156"/>
      <c r="C8" s="206" t="s">
        <v>11</v>
      </c>
      <c r="D8" s="156"/>
    </row>
    <row r="9" ht="22.5" customHeight="1" spans="1:4">
      <c r="A9" s="206" t="s">
        <v>12</v>
      </c>
      <c r="B9" s="156"/>
      <c r="C9" s="206" t="s">
        <v>13</v>
      </c>
      <c r="D9" s="156"/>
    </row>
    <row r="10" ht="22.5" customHeight="1" spans="1:4">
      <c r="A10" s="206" t="s">
        <v>14</v>
      </c>
      <c r="B10" s="113"/>
      <c r="C10" s="206" t="s">
        <v>15</v>
      </c>
      <c r="D10" s="156"/>
    </row>
    <row r="11" ht="22.5" customHeight="1" spans="1:4">
      <c r="A11" s="206" t="s">
        <v>16</v>
      </c>
      <c r="B11" s="156"/>
      <c r="C11" s="202" t="s">
        <v>17</v>
      </c>
      <c r="D11" s="113"/>
    </row>
    <row r="12" ht="22.5" customHeight="1" spans="1:4">
      <c r="A12" s="206" t="s">
        <v>18</v>
      </c>
      <c r="B12" s="113"/>
      <c r="C12" s="202" t="s">
        <v>19</v>
      </c>
      <c r="D12" s="113"/>
    </row>
    <row r="13" ht="22.5" customHeight="1" spans="1:4">
      <c r="A13" s="206" t="s">
        <v>20</v>
      </c>
      <c r="B13" s="113"/>
      <c r="C13" s="202" t="s">
        <v>21</v>
      </c>
      <c r="D13" s="113">
        <v>289680</v>
      </c>
    </row>
    <row r="14" ht="22.5" customHeight="1" spans="1:4">
      <c r="A14" s="206" t="s">
        <v>22</v>
      </c>
      <c r="B14" s="113"/>
      <c r="C14" s="202" t="s">
        <v>23</v>
      </c>
      <c r="D14" s="113">
        <v>544916.16</v>
      </c>
    </row>
    <row r="15" ht="22.5" customHeight="1" spans="1:4">
      <c r="A15" s="241" t="s">
        <v>24</v>
      </c>
      <c r="B15" s="113"/>
      <c r="C15" s="202" t="s">
        <v>25</v>
      </c>
      <c r="D15" s="113">
        <v>440153.59</v>
      </c>
    </row>
    <row r="16" ht="22.5" customHeight="1" spans="1:4">
      <c r="A16" s="241" t="s">
        <v>26</v>
      </c>
      <c r="B16" s="242"/>
      <c r="C16" s="202" t="s">
        <v>27</v>
      </c>
      <c r="D16" s="113"/>
    </row>
    <row r="17" ht="22.5" customHeight="1" spans="1:4">
      <c r="A17" s="243"/>
      <c r="B17" s="244"/>
      <c r="C17" s="202" t="s">
        <v>28</v>
      </c>
      <c r="D17" s="113"/>
    </row>
    <row r="18" ht="22.5" customHeight="1" spans="1:4">
      <c r="A18" s="245"/>
      <c r="B18" s="245"/>
      <c r="C18" s="202" t="s">
        <v>29</v>
      </c>
      <c r="D18" s="113"/>
    </row>
    <row r="19" ht="22.5" customHeight="1" spans="1:4">
      <c r="A19" s="245"/>
      <c r="B19" s="245"/>
      <c r="C19" s="202" t="s">
        <v>30</v>
      </c>
      <c r="D19" s="113"/>
    </row>
    <row r="20" ht="22.5" customHeight="1" spans="1:4">
      <c r="A20" s="245"/>
      <c r="B20" s="245"/>
      <c r="C20" s="202" t="s">
        <v>31</v>
      </c>
      <c r="D20" s="113"/>
    </row>
    <row r="21" ht="22.5" customHeight="1" spans="1:4">
      <c r="A21" s="245"/>
      <c r="B21" s="245"/>
      <c r="C21" s="202" t="s">
        <v>32</v>
      </c>
      <c r="D21" s="113"/>
    </row>
    <row r="22" ht="22.5" customHeight="1" spans="1:4">
      <c r="A22" s="245"/>
      <c r="B22" s="245"/>
      <c r="C22" s="202" t="s">
        <v>33</v>
      </c>
      <c r="D22" s="113"/>
    </row>
    <row r="23" ht="22.5" customHeight="1" spans="1:4">
      <c r="A23" s="245"/>
      <c r="B23" s="245"/>
      <c r="C23" s="202" t="s">
        <v>34</v>
      </c>
      <c r="D23" s="113"/>
    </row>
    <row r="24" ht="22.5" customHeight="1" spans="1:4">
      <c r="A24" s="245"/>
      <c r="B24" s="245"/>
      <c r="C24" s="202" t="s">
        <v>35</v>
      </c>
      <c r="D24" s="113"/>
    </row>
    <row r="25" ht="22.5" customHeight="1" spans="1:4">
      <c r="A25" s="245"/>
      <c r="B25" s="245"/>
      <c r="C25" s="202" t="s">
        <v>36</v>
      </c>
      <c r="D25" s="113">
        <v>412791.12</v>
      </c>
    </row>
    <row r="26" ht="22.5" customHeight="1" spans="1:4">
      <c r="A26" s="245"/>
      <c r="B26" s="245"/>
      <c r="C26" s="202" t="s">
        <v>37</v>
      </c>
      <c r="D26" s="113"/>
    </row>
    <row r="27" ht="22.5" customHeight="1" spans="1:4">
      <c r="A27" s="245"/>
      <c r="B27" s="245"/>
      <c r="C27" s="202" t="s">
        <v>38</v>
      </c>
      <c r="D27" s="113"/>
    </row>
    <row r="28" ht="22.5" customHeight="1" spans="1:4">
      <c r="A28" s="245"/>
      <c r="B28" s="245"/>
      <c r="C28" s="202" t="s">
        <v>39</v>
      </c>
      <c r="D28" s="113"/>
    </row>
    <row r="29" ht="22.5" customHeight="1" spans="1:4">
      <c r="A29" s="245"/>
      <c r="B29" s="245"/>
      <c r="C29" s="202" t="s">
        <v>40</v>
      </c>
      <c r="D29" s="113"/>
    </row>
    <row r="30" ht="22.5" customHeight="1" spans="1:4">
      <c r="A30" s="246"/>
      <c r="B30" s="247"/>
      <c r="C30" s="202" t="s">
        <v>41</v>
      </c>
      <c r="D30" s="113"/>
    </row>
    <row r="31" ht="22.5" customHeight="1" spans="1:4">
      <c r="A31" s="246"/>
      <c r="B31" s="247"/>
      <c r="C31" s="202" t="s">
        <v>42</v>
      </c>
      <c r="D31" s="113"/>
    </row>
    <row r="32" ht="22.5" customHeight="1" spans="1:4">
      <c r="A32" s="246"/>
      <c r="B32" s="247"/>
      <c r="C32" s="202" t="s">
        <v>43</v>
      </c>
      <c r="D32" s="113"/>
    </row>
    <row r="33" ht="22.5" customHeight="1" spans="1:4">
      <c r="A33" s="246"/>
      <c r="B33" s="247"/>
      <c r="C33" s="202" t="s">
        <v>44</v>
      </c>
      <c r="D33" s="113"/>
    </row>
    <row r="34" ht="22.5" customHeight="1" spans="1:4">
      <c r="A34" s="246" t="s">
        <v>45</v>
      </c>
      <c r="B34" s="248">
        <v>6510458.35</v>
      </c>
      <c r="C34" s="207" t="s">
        <v>46</v>
      </c>
      <c r="D34" s="249">
        <v>6510458.35</v>
      </c>
    </row>
    <row r="35" ht="22.5" customHeight="1" spans="1:4">
      <c r="A35" s="241" t="s">
        <v>47</v>
      </c>
      <c r="B35" s="153"/>
      <c r="C35" s="206" t="s">
        <v>48</v>
      </c>
      <c r="D35" s="167"/>
    </row>
    <row r="36" ht="22.5" customHeight="1" spans="1:4">
      <c r="A36" s="241" t="s">
        <v>49</v>
      </c>
      <c r="B36" s="153"/>
      <c r="C36" s="206" t="s">
        <v>49</v>
      </c>
      <c r="D36" s="250"/>
    </row>
    <row r="37" ht="22.5" customHeight="1" spans="1:4">
      <c r="A37" s="241" t="s">
        <v>50</v>
      </c>
      <c r="B37" s="251"/>
      <c r="C37" s="206" t="s">
        <v>50</v>
      </c>
      <c r="D37" s="167"/>
    </row>
    <row r="38" ht="22.5" customHeight="1" spans="1:4">
      <c r="A38" s="252" t="s">
        <v>51</v>
      </c>
      <c r="B38" s="253">
        <v>6510458.35</v>
      </c>
      <c r="C38" s="207" t="s">
        <v>52</v>
      </c>
      <c r="D38" s="254">
        <v>6510458.35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opLeftCell="A2" workbookViewId="0">
      <selection activeCell="A15" sqref="A15"/>
    </sheetView>
  </sheetViews>
  <sheetFormatPr defaultColWidth="10.7166666666667" defaultRowHeight="14.25" customHeight="1" outlineLevelCol="5"/>
  <cols>
    <col min="1" max="1" width="37.575" customWidth="1"/>
    <col min="2" max="2" width="19.7166666666667" customWidth="1"/>
    <col min="3" max="3" width="37.575" customWidth="1"/>
    <col min="4" max="6" width="33.275" customWidth="1"/>
  </cols>
  <sheetData>
    <row r="1" ht="15.75" customHeight="1" spans="1:6">
      <c r="A1" s="121">
        <v>1</v>
      </c>
      <c r="B1" s="122">
        <v>0</v>
      </c>
      <c r="C1" s="121">
        <v>1</v>
      </c>
      <c r="D1" s="123"/>
      <c r="E1" s="123"/>
      <c r="F1" s="120" t="s">
        <v>449</v>
      </c>
    </row>
    <row r="2" ht="36.75" customHeight="1" spans="1:6">
      <c r="A2" s="124" t="s">
        <v>450</v>
      </c>
      <c r="B2" s="125" t="s">
        <v>451</v>
      </c>
      <c r="C2" s="126"/>
      <c r="D2" s="127"/>
      <c r="E2" s="127"/>
      <c r="F2" s="127"/>
    </row>
    <row r="3" ht="13.5" customHeight="1" spans="1:6">
      <c r="A3" s="6" t="str">
        <f>"单位名称："&amp;"中国共产党维西傈僳族自治县委员会宣传部"</f>
        <v>单位名称：中国共产党维西傈僳族自治县委员会宣传部</v>
      </c>
      <c r="B3" s="6" t="s">
        <v>452</v>
      </c>
      <c r="C3" s="121"/>
      <c r="D3" s="123"/>
      <c r="E3" s="123"/>
      <c r="F3" s="120" t="s">
        <v>2</v>
      </c>
    </row>
    <row r="4" ht="19.5" customHeight="1" spans="1:6">
      <c r="A4" s="128" t="s">
        <v>188</v>
      </c>
      <c r="B4" s="129" t="s">
        <v>75</v>
      </c>
      <c r="C4" s="130" t="s">
        <v>76</v>
      </c>
      <c r="D4" s="13" t="s">
        <v>453</v>
      </c>
      <c r="E4" s="13"/>
      <c r="F4" s="14"/>
    </row>
    <row r="5" ht="18.75" customHeight="1" spans="1:6">
      <c r="A5" s="131"/>
      <c r="B5" s="132"/>
      <c r="C5" s="115"/>
      <c r="D5" s="114" t="s">
        <v>57</v>
      </c>
      <c r="E5" s="114" t="s">
        <v>77</v>
      </c>
      <c r="F5" s="114" t="s">
        <v>78</v>
      </c>
    </row>
    <row r="6" ht="18.75" customHeight="1" spans="1:6">
      <c r="A6" s="131">
        <v>1</v>
      </c>
      <c r="B6" s="133" t="s">
        <v>157</v>
      </c>
      <c r="C6" s="115">
        <v>3</v>
      </c>
      <c r="D6" s="114">
        <v>4</v>
      </c>
      <c r="E6" s="114">
        <v>5</v>
      </c>
      <c r="F6" s="114">
        <v>6</v>
      </c>
    </row>
    <row r="7" ht="22.5" customHeight="1" spans="1:6">
      <c r="A7" s="134"/>
      <c r="B7" s="97"/>
      <c r="C7" s="97"/>
      <c r="D7" s="98"/>
      <c r="E7" s="135"/>
      <c r="F7" s="135"/>
    </row>
    <row r="8" ht="22.5" customHeight="1" spans="1:6">
      <c r="A8" s="134"/>
      <c r="B8" s="97"/>
      <c r="C8" s="97"/>
      <c r="D8" s="98"/>
      <c r="E8" s="135"/>
      <c r="F8" s="135"/>
    </row>
    <row r="9" ht="22.5" customHeight="1" spans="1:6">
      <c r="A9" s="136" t="s">
        <v>112</v>
      </c>
      <c r="B9" s="137" t="s">
        <v>112</v>
      </c>
      <c r="C9" s="138" t="s">
        <v>112</v>
      </c>
      <c r="D9" s="139"/>
      <c r="E9" s="140"/>
      <c r="F9" s="140"/>
    </row>
    <row r="10" customHeight="1" spans="1:1">
      <c r="A10" t="s">
        <v>454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C11" sqref="C11:C12"/>
    </sheetView>
  </sheetViews>
  <sheetFormatPr defaultColWidth="10.7166666666667" defaultRowHeight="14.25" customHeight="1"/>
  <cols>
    <col min="1" max="1" width="45.7166666666667" customWidth="1"/>
    <col min="2" max="2" width="25.275" customWidth="1"/>
    <col min="3" max="3" width="41.1416666666667" customWidth="1"/>
    <col min="4" max="4" width="9" customWidth="1"/>
    <col min="5" max="5" width="12" customWidth="1"/>
    <col min="6" max="17" width="19.275" customWidth="1"/>
  </cols>
  <sheetData>
    <row r="1" ht="15.75" customHeight="1" spans="1:17">
      <c r="A1" s="2"/>
      <c r="B1" s="2"/>
      <c r="C1" s="2"/>
      <c r="D1" s="2"/>
      <c r="E1" s="2"/>
      <c r="F1" s="2"/>
      <c r="G1" s="2"/>
      <c r="H1" s="2"/>
      <c r="I1" s="2"/>
      <c r="J1" s="2"/>
      <c r="O1" s="64"/>
      <c r="P1" s="64"/>
      <c r="Q1" s="40" t="s">
        <v>455</v>
      </c>
    </row>
    <row r="2" ht="35.25" customHeight="1" spans="1:17">
      <c r="A2" s="41" t="s">
        <v>456</v>
      </c>
      <c r="B2" s="5"/>
      <c r="C2" s="5"/>
      <c r="D2" s="5"/>
      <c r="E2" s="5"/>
      <c r="F2" s="5"/>
      <c r="G2" s="5"/>
      <c r="H2" s="5"/>
      <c r="I2" s="5"/>
      <c r="J2" s="5"/>
      <c r="K2" s="67"/>
      <c r="L2" s="5"/>
      <c r="M2" s="5"/>
      <c r="N2" s="5"/>
      <c r="O2" s="67"/>
      <c r="P2" s="67"/>
      <c r="Q2" s="5"/>
    </row>
    <row r="3" ht="18.75" customHeight="1" spans="1:17">
      <c r="A3" s="42" t="str">
        <f>"单位名称："&amp;"中国共产党维西傈僳族自治县委员会宣传部"</f>
        <v>单位名称：中国共产党维西傈僳族自治县委员会宣传部</v>
      </c>
      <c r="B3" s="8"/>
      <c r="C3" s="8"/>
      <c r="D3" s="8"/>
      <c r="E3" s="8"/>
      <c r="F3" s="8"/>
      <c r="G3" s="8"/>
      <c r="H3" s="8"/>
      <c r="I3" s="8"/>
      <c r="J3" s="8"/>
      <c r="O3" s="105"/>
      <c r="P3" s="105"/>
      <c r="Q3" s="120" t="s">
        <v>179</v>
      </c>
    </row>
    <row r="4" ht="15.75" customHeight="1" spans="1:17">
      <c r="A4" s="11" t="s">
        <v>457</v>
      </c>
      <c r="B4" s="88" t="s">
        <v>458</v>
      </c>
      <c r="C4" s="88" t="s">
        <v>459</v>
      </c>
      <c r="D4" s="88" t="s">
        <v>460</v>
      </c>
      <c r="E4" s="88" t="s">
        <v>461</v>
      </c>
      <c r="F4" s="88" t="s">
        <v>462</v>
      </c>
      <c r="G4" s="46" t="s">
        <v>195</v>
      </c>
      <c r="H4" s="46"/>
      <c r="I4" s="46"/>
      <c r="J4" s="46"/>
      <c r="K4" s="72"/>
      <c r="L4" s="46"/>
      <c r="M4" s="46"/>
      <c r="N4" s="46"/>
      <c r="O4" s="108"/>
      <c r="P4" s="72"/>
      <c r="Q4" s="47"/>
    </row>
    <row r="5" ht="17.25" customHeight="1" spans="1:17">
      <c r="A5" s="16"/>
      <c r="B5" s="90"/>
      <c r="C5" s="90"/>
      <c r="D5" s="90"/>
      <c r="E5" s="90"/>
      <c r="F5" s="90"/>
      <c r="G5" s="90" t="s">
        <v>57</v>
      </c>
      <c r="H5" s="90" t="s">
        <v>60</v>
      </c>
      <c r="I5" s="90" t="s">
        <v>463</v>
      </c>
      <c r="J5" s="90" t="s">
        <v>464</v>
      </c>
      <c r="K5" s="117" t="s">
        <v>465</v>
      </c>
      <c r="L5" s="109" t="s">
        <v>80</v>
      </c>
      <c r="M5" s="109"/>
      <c r="N5" s="109"/>
      <c r="O5" s="118"/>
      <c r="P5" s="119"/>
      <c r="Q5" s="92"/>
    </row>
    <row r="6" ht="54" customHeight="1" spans="1:17">
      <c r="A6" s="18"/>
      <c r="B6" s="92"/>
      <c r="C6" s="92"/>
      <c r="D6" s="92"/>
      <c r="E6" s="92"/>
      <c r="F6" s="92"/>
      <c r="G6" s="92"/>
      <c r="H6" s="92" t="s">
        <v>59</v>
      </c>
      <c r="I6" s="92"/>
      <c r="J6" s="92"/>
      <c r="K6" s="93"/>
      <c r="L6" s="92" t="s">
        <v>59</v>
      </c>
      <c r="M6" s="92" t="s">
        <v>66</v>
      </c>
      <c r="N6" s="92" t="s">
        <v>202</v>
      </c>
      <c r="O6" s="112" t="s">
        <v>68</v>
      </c>
      <c r="P6" s="93" t="s">
        <v>69</v>
      </c>
      <c r="Q6" s="92" t="s">
        <v>70</v>
      </c>
    </row>
    <row r="7" ht="19.5" customHeight="1" spans="1:17">
      <c r="A7" s="32">
        <v>1</v>
      </c>
      <c r="B7" s="114">
        <v>2</v>
      </c>
      <c r="C7" s="114">
        <v>3</v>
      </c>
      <c r="D7" s="114">
        <v>4</v>
      </c>
      <c r="E7" s="114">
        <v>5</v>
      </c>
      <c r="F7" s="114">
        <v>6</v>
      </c>
      <c r="G7" s="115">
        <v>7</v>
      </c>
      <c r="H7" s="115">
        <v>8</v>
      </c>
      <c r="I7" s="115">
        <v>9</v>
      </c>
      <c r="J7" s="115">
        <v>10</v>
      </c>
      <c r="K7" s="115">
        <v>11</v>
      </c>
      <c r="L7" s="115">
        <v>12</v>
      </c>
      <c r="M7" s="115">
        <v>13</v>
      </c>
      <c r="N7" s="115">
        <v>14</v>
      </c>
      <c r="O7" s="115">
        <v>15</v>
      </c>
      <c r="P7" s="115">
        <v>16</v>
      </c>
      <c r="Q7" s="115">
        <v>17</v>
      </c>
    </row>
    <row r="8" ht="22.5" customHeight="1" spans="1:17">
      <c r="A8" s="95" t="s">
        <v>72</v>
      </c>
      <c r="B8" s="96"/>
      <c r="C8" s="96"/>
      <c r="D8" s="96"/>
      <c r="E8" s="116"/>
      <c r="F8" s="98"/>
      <c r="G8" s="98"/>
      <c r="H8" s="98"/>
      <c r="I8" s="98"/>
      <c r="J8" s="98"/>
      <c r="K8" s="98"/>
      <c r="L8" s="98"/>
      <c r="M8" s="98"/>
      <c r="N8" s="98"/>
      <c r="O8" s="113"/>
      <c r="P8" s="98"/>
      <c r="Q8" s="98"/>
    </row>
    <row r="9" ht="22.5" customHeight="1" spans="1:17">
      <c r="A9" s="95" t="str">
        <f t="shared" ref="A9:A10" si="0">"    "&amp;"公务用车运行维护费"</f>
        <v>    公务用车运行维护费</v>
      </c>
      <c r="B9" s="96" t="s">
        <v>466</v>
      </c>
      <c r="C9" s="96" t="s">
        <v>467</v>
      </c>
      <c r="D9" s="96" t="s">
        <v>390</v>
      </c>
      <c r="E9" s="116">
        <v>1</v>
      </c>
      <c r="F9" s="98"/>
      <c r="G9" s="98">
        <v>8000</v>
      </c>
      <c r="H9" s="98">
        <v>8000</v>
      </c>
      <c r="I9" s="98"/>
      <c r="J9" s="98"/>
      <c r="K9" s="98"/>
      <c r="L9" s="98"/>
      <c r="M9" s="98"/>
      <c r="N9" s="98"/>
      <c r="O9" s="113"/>
      <c r="P9" s="98"/>
      <c r="Q9" s="98"/>
    </row>
    <row r="10" ht="22.5" customHeight="1" spans="1:17">
      <c r="A10" s="95" t="str">
        <f t="shared" si="0"/>
        <v>    公务用车运行维护费</v>
      </c>
      <c r="B10" s="96" t="s">
        <v>468</v>
      </c>
      <c r="C10" s="96" t="s">
        <v>469</v>
      </c>
      <c r="D10" s="96" t="s">
        <v>470</v>
      </c>
      <c r="E10" s="116">
        <v>2</v>
      </c>
      <c r="F10" s="98"/>
      <c r="G10" s="98">
        <v>10000</v>
      </c>
      <c r="H10" s="98">
        <v>10000</v>
      </c>
      <c r="I10" s="98"/>
      <c r="J10" s="98"/>
      <c r="K10" s="98"/>
      <c r="L10" s="98"/>
      <c r="M10" s="98"/>
      <c r="N10" s="98"/>
      <c r="O10" s="113"/>
      <c r="P10" s="98"/>
      <c r="Q10" s="98"/>
    </row>
    <row r="11" ht="22.5" customHeight="1" spans="1:17">
      <c r="A11" s="95" t="str">
        <f t="shared" ref="A11:A12" si="1">"    "&amp;"一般公用经费"</f>
        <v>    一般公用经费</v>
      </c>
      <c r="B11" s="96" t="s">
        <v>471</v>
      </c>
      <c r="C11" s="96" t="s">
        <v>472</v>
      </c>
      <c r="D11" s="96" t="s">
        <v>473</v>
      </c>
      <c r="E11" s="116">
        <v>180</v>
      </c>
      <c r="F11" s="98"/>
      <c r="G11" s="98">
        <v>4860</v>
      </c>
      <c r="H11" s="98">
        <v>4860</v>
      </c>
      <c r="I11" s="98"/>
      <c r="J11" s="98"/>
      <c r="K11" s="98"/>
      <c r="L11" s="98"/>
      <c r="M11" s="98"/>
      <c r="N11" s="98"/>
      <c r="O11" s="113"/>
      <c r="P11" s="98"/>
      <c r="Q11" s="98"/>
    </row>
    <row r="12" ht="22.5" customHeight="1" spans="1:17">
      <c r="A12" s="95" t="str">
        <f t="shared" si="1"/>
        <v>    一般公用经费</v>
      </c>
      <c r="B12" s="96" t="s">
        <v>474</v>
      </c>
      <c r="C12" s="96" t="s">
        <v>475</v>
      </c>
      <c r="D12" s="96" t="s">
        <v>476</v>
      </c>
      <c r="E12" s="116">
        <v>2</v>
      </c>
      <c r="F12" s="98"/>
      <c r="G12" s="98">
        <v>15000</v>
      </c>
      <c r="H12" s="98">
        <v>15000</v>
      </c>
      <c r="I12" s="98"/>
      <c r="J12" s="98"/>
      <c r="K12" s="98"/>
      <c r="L12" s="98"/>
      <c r="M12" s="98"/>
      <c r="N12" s="98"/>
      <c r="O12" s="113"/>
      <c r="P12" s="98"/>
      <c r="Q12" s="98"/>
    </row>
    <row r="13" ht="22.5" customHeight="1" spans="1:17">
      <c r="A13" s="99" t="s">
        <v>112</v>
      </c>
      <c r="B13" s="100"/>
      <c r="C13" s="100"/>
      <c r="D13" s="100"/>
      <c r="E13" s="116"/>
      <c r="F13" s="98"/>
      <c r="G13" s="98">
        <v>37860</v>
      </c>
      <c r="H13" s="98">
        <v>37860</v>
      </c>
      <c r="I13" s="98"/>
      <c r="J13" s="98"/>
      <c r="K13" s="98"/>
      <c r="L13" s="98"/>
      <c r="M13" s="98"/>
      <c r="N13" s="98"/>
      <c r="O13" s="113"/>
      <c r="P13" s="98"/>
      <c r="Q13" s="98"/>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10.7166666666667" defaultRowHeight="14.25" customHeight="1"/>
  <cols>
    <col min="1" max="1" width="36.7166666666667" customWidth="1"/>
    <col min="2" max="3" width="25.575" customWidth="1"/>
    <col min="4" max="14" width="22.1416666666667" customWidth="1"/>
  </cols>
  <sheetData>
    <row r="1" ht="13.5" customHeight="1" spans="1:14">
      <c r="A1" s="82"/>
      <c r="B1" s="82"/>
      <c r="C1" s="83"/>
      <c r="D1" s="82"/>
      <c r="E1" s="82"/>
      <c r="F1" s="82"/>
      <c r="G1" s="82"/>
      <c r="H1" s="84"/>
      <c r="I1" s="102"/>
      <c r="J1" s="102"/>
      <c r="K1" s="102"/>
      <c r="L1" s="64"/>
      <c r="M1" s="103"/>
      <c r="N1" s="104" t="s">
        <v>477</v>
      </c>
    </row>
    <row r="2" ht="34.5" customHeight="1" spans="1:14">
      <c r="A2" s="41" t="s">
        <v>478</v>
      </c>
      <c r="B2" s="85"/>
      <c r="C2" s="67"/>
      <c r="D2" s="85"/>
      <c r="E2" s="85"/>
      <c r="F2" s="85"/>
      <c r="G2" s="85"/>
      <c r="H2" s="86"/>
      <c r="I2" s="85"/>
      <c r="J2" s="85"/>
      <c r="K2" s="85"/>
      <c r="L2" s="67"/>
      <c r="M2" s="86"/>
      <c r="N2" s="85"/>
    </row>
    <row r="3" ht="18.75" customHeight="1" spans="1:14">
      <c r="A3" s="68" t="str">
        <f>"单位名称："&amp;"中国共产党维西傈僳族自治县委员会宣传部"</f>
        <v>单位名称：中国共产党维西傈僳族自治县委员会宣传部</v>
      </c>
      <c r="B3" s="69"/>
      <c r="C3" s="87"/>
      <c r="D3" s="69"/>
      <c r="E3" s="69"/>
      <c r="F3" s="69"/>
      <c r="G3" s="69"/>
      <c r="H3" s="84"/>
      <c r="I3" s="102"/>
      <c r="J3" s="102"/>
      <c r="K3" s="102"/>
      <c r="L3" s="105"/>
      <c r="M3" s="106"/>
      <c r="N3" s="107" t="s">
        <v>179</v>
      </c>
    </row>
    <row r="4" ht="18.75" customHeight="1" spans="1:14">
      <c r="A4" s="11" t="s">
        <v>457</v>
      </c>
      <c r="B4" s="88" t="s">
        <v>479</v>
      </c>
      <c r="C4" s="89" t="s">
        <v>480</v>
      </c>
      <c r="D4" s="46" t="s">
        <v>195</v>
      </c>
      <c r="E4" s="46"/>
      <c r="F4" s="46"/>
      <c r="G4" s="46"/>
      <c r="H4" s="72"/>
      <c r="I4" s="46"/>
      <c r="J4" s="46"/>
      <c r="K4" s="46"/>
      <c r="L4" s="108"/>
      <c r="M4" s="72"/>
      <c r="N4" s="47"/>
    </row>
    <row r="5" ht="17.25" customHeight="1" spans="1:14">
      <c r="A5" s="16"/>
      <c r="B5" s="90"/>
      <c r="C5" s="91"/>
      <c r="D5" s="90" t="s">
        <v>57</v>
      </c>
      <c r="E5" s="90" t="s">
        <v>60</v>
      </c>
      <c r="F5" s="90" t="s">
        <v>463</v>
      </c>
      <c r="G5" s="90" t="s">
        <v>464</v>
      </c>
      <c r="H5" s="91" t="s">
        <v>465</v>
      </c>
      <c r="I5" s="109" t="s">
        <v>80</v>
      </c>
      <c r="J5" s="109"/>
      <c r="K5" s="109"/>
      <c r="L5" s="110"/>
      <c r="M5" s="111"/>
      <c r="N5" s="92"/>
    </row>
    <row r="6" ht="54" customHeight="1" spans="1:14">
      <c r="A6" s="18"/>
      <c r="B6" s="92"/>
      <c r="C6" s="93"/>
      <c r="D6" s="92"/>
      <c r="E6" s="92"/>
      <c r="F6" s="92"/>
      <c r="G6" s="92"/>
      <c r="H6" s="93"/>
      <c r="I6" s="92" t="s">
        <v>59</v>
      </c>
      <c r="J6" s="92" t="s">
        <v>66</v>
      </c>
      <c r="K6" s="92" t="s">
        <v>202</v>
      </c>
      <c r="L6" s="112" t="s">
        <v>68</v>
      </c>
      <c r="M6" s="93" t="s">
        <v>69</v>
      </c>
      <c r="N6" s="92" t="s">
        <v>70</v>
      </c>
    </row>
    <row r="7" ht="19.5" customHeight="1" spans="1:14">
      <c r="A7" s="94">
        <v>1</v>
      </c>
      <c r="B7" s="94">
        <v>2</v>
      </c>
      <c r="C7" s="94">
        <v>3</v>
      </c>
      <c r="D7" s="94">
        <v>4</v>
      </c>
      <c r="E7" s="94">
        <v>5</v>
      </c>
      <c r="F7" s="94">
        <v>6</v>
      </c>
      <c r="G7" s="94">
        <v>7</v>
      </c>
      <c r="H7" s="94">
        <v>8</v>
      </c>
      <c r="I7" s="94">
        <v>9</v>
      </c>
      <c r="J7" s="94">
        <v>10</v>
      </c>
      <c r="K7" s="94">
        <v>11</v>
      </c>
      <c r="L7" s="94">
        <v>12</v>
      </c>
      <c r="M7" s="94">
        <v>13</v>
      </c>
      <c r="N7" s="94">
        <v>14</v>
      </c>
    </row>
    <row r="8" ht="22.5" customHeight="1" spans="1:14">
      <c r="A8" s="95"/>
      <c r="B8" s="96"/>
      <c r="C8" s="97"/>
      <c r="D8" s="98"/>
      <c r="E8" s="98"/>
      <c r="F8" s="98"/>
      <c r="G8" s="98"/>
      <c r="H8" s="98"/>
      <c r="I8" s="98"/>
      <c r="J8" s="98"/>
      <c r="K8" s="98"/>
      <c r="L8" s="113"/>
      <c r="M8" s="98"/>
      <c r="N8" s="98"/>
    </row>
    <row r="9" ht="22.5" customHeight="1" spans="1:14">
      <c r="A9" s="95"/>
      <c r="B9" s="96"/>
      <c r="C9" s="97"/>
      <c r="D9" s="98"/>
      <c r="E9" s="98"/>
      <c r="F9" s="98"/>
      <c r="G9" s="98"/>
      <c r="H9" s="98"/>
      <c r="I9" s="98"/>
      <c r="J9" s="98"/>
      <c r="K9" s="98"/>
      <c r="L9" s="113"/>
      <c r="M9" s="98"/>
      <c r="N9" s="98"/>
    </row>
    <row r="10" ht="22.5" customHeight="1" spans="1:14">
      <c r="A10" s="99" t="s">
        <v>112</v>
      </c>
      <c r="B10" s="100"/>
      <c r="C10" s="101"/>
      <c r="D10" s="98"/>
      <c r="E10" s="98"/>
      <c r="F10" s="98"/>
      <c r="G10" s="98"/>
      <c r="H10" s="98"/>
      <c r="I10" s="98"/>
      <c r="J10" s="98"/>
      <c r="K10" s="98"/>
      <c r="L10" s="113"/>
      <c r="M10" s="98"/>
      <c r="N10" s="98"/>
    </row>
    <row r="11" customHeight="1" spans="1:1">
      <c r="A11" s="38" t="s">
        <v>481</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A10" sqref="A10"/>
    </sheetView>
  </sheetViews>
  <sheetFormatPr defaultColWidth="10.7166666666667" defaultRowHeight="14.25" customHeight="1" outlineLevelCol="7"/>
  <cols>
    <col min="1" max="1" width="44" customWidth="1"/>
    <col min="2" max="4" width="20.575" customWidth="1"/>
    <col min="5" max="8" width="21.1416666666667" customWidth="1"/>
  </cols>
  <sheetData>
    <row r="1" ht="19.5" customHeight="1" spans="1:8">
      <c r="A1" s="2"/>
      <c r="B1" s="2"/>
      <c r="C1" s="2"/>
      <c r="D1" s="65"/>
      <c r="H1" s="66" t="s">
        <v>482</v>
      </c>
    </row>
    <row r="2" ht="48" customHeight="1" spans="1:8">
      <c r="A2" s="41" t="s">
        <v>483</v>
      </c>
      <c r="B2" s="5"/>
      <c r="C2" s="5"/>
      <c r="D2" s="5"/>
      <c r="E2" s="67"/>
      <c r="F2" s="67"/>
      <c r="G2" s="67"/>
      <c r="H2" s="67"/>
    </row>
    <row r="3" ht="18" customHeight="1" spans="1:8">
      <c r="A3" s="68" t="str">
        <f>"单位名称："&amp;"中国共产党维西傈僳族自治县委员会宣传部"</f>
        <v>单位名称：中国共产党维西傈僳族自治县委员会宣传部</v>
      </c>
      <c r="B3" s="69"/>
      <c r="C3" s="69"/>
      <c r="D3" s="70"/>
      <c r="H3" s="71" t="s">
        <v>179</v>
      </c>
    </row>
    <row r="4" ht="19.5" customHeight="1" spans="1:8">
      <c r="A4" s="30" t="s">
        <v>484</v>
      </c>
      <c r="B4" s="12" t="s">
        <v>195</v>
      </c>
      <c r="C4" s="13"/>
      <c r="D4" s="14"/>
      <c r="E4" s="72" t="s">
        <v>485</v>
      </c>
      <c r="F4" s="72"/>
      <c r="G4" s="72"/>
      <c r="H4" s="73"/>
    </row>
    <row r="5" ht="40.5" customHeight="1" spans="1:8">
      <c r="A5" s="32"/>
      <c r="B5" s="31" t="s">
        <v>57</v>
      </c>
      <c r="C5" s="11" t="s">
        <v>60</v>
      </c>
      <c r="D5" s="74" t="s">
        <v>486</v>
      </c>
      <c r="E5" s="75" t="s">
        <v>487</v>
      </c>
      <c r="F5" s="75" t="s">
        <v>488</v>
      </c>
      <c r="G5" s="75" t="s">
        <v>489</v>
      </c>
      <c r="H5" s="75" t="s">
        <v>490</v>
      </c>
    </row>
    <row r="6" ht="19.5" customHeight="1" spans="1:8">
      <c r="A6" s="76">
        <v>1</v>
      </c>
      <c r="B6" s="76">
        <v>2</v>
      </c>
      <c r="C6" s="76">
        <v>3</v>
      </c>
      <c r="D6" s="77">
        <v>4</v>
      </c>
      <c r="E6" s="77">
        <v>5</v>
      </c>
      <c r="F6" s="77">
        <v>6</v>
      </c>
      <c r="G6" s="77">
        <v>7</v>
      </c>
      <c r="H6" s="76">
        <v>8</v>
      </c>
    </row>
    <row r="7" ht="22.5" customHeight="1" spans="1:8">
      <c r="A7" s="78"/>
      <c r="B7" s="79"/>
      <c r="C7" s="79"/>
      <c r="D7" s="80"/>
      <c r="E7" s="79"/>
      <c r="F7" s="79"/>
      <c r="G7" s="79"/>
      <c r="H7" s="79"/>
    </row>
    <row r="8" ht="22.5" customHeight="1" spans="1:8">
      <c r="A8" s="78"/>
      <c r="B8" s="79"/>
      <c r="C8" s="79"/>
      <c r="D8" s="80"/>
      <c r="E8" s="79"/>
      <c r="F8" s="79"/>
      <c r="G8" s="79"/>
      <c r="H8" s="79"/>
    </row>
    <row r="9" ht="22.5" customHeight="1" spans="1:8">
      <c r="A9" s="81" t="s">
        <v>57</v>
      </c>
      <c r="B9" s="79"/>
      <c r="C9" s="79"/>
      <c r="D9" s="80"/>
      <c r="E9" s="79"/>
      <c r="F9" s="79"/>
      <c r="G9" s="79"/>
      <c r="H9" s="79"/>
    </row>
    <row r="10" customHeight="1" spans="1:1">
      <c r="A10" s="38" t="s">
        <v>491</v>
      </c>
    </row>
  </sheetData>
  <mergeCells count="5">
    <mergeCell ref="A2:H2"/>
    <mergeCell ref="A3:D3"/>
    <mergeCell ref="B4:D4"/>
    <mergeCell ref="E4:H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A9" sqref="A9"/>
    </sheetView>
  </sheetViews>
  <sheetFormatPr defaultColWidth="10.7166666666667" defaultRowHeight="12" customHeight="1"/>
  <cols>
    <col min="1" max="1" width="40" customWidth="1"/>
    <col min="2" max="2" width="33.85" customWidth="1"/>
    <col min="3" max="5" width="27.575" customWidth="1"/>
    <col min="6" max="6" width="13.1416666666667" customWidth="1"/>
    <col min="7" max="7" width="29.275" customWidth="1"/>
    <col min="8" max="8" width="18.1416666666667" customWidth="1"/>
    <col min="9" max="9" width="15.7166666666667" customWidth="1"/>
    <col min="10" max="10" width="22" customWidth="1"/>
  </cols>
  <sheetData>
    <row r="1" ht="19.5" customHeight="1" spans="10:10">
      <c r="J1" s="64" t="s">
        <v>492</v>
      </c>
    </row>
    <row r="2" ht="36" customHeight="1" spans="1:10">
      <c r="A2" s="4" t="s">
        <v>493</v>
      </c>
      <c r="B2" s="5"/>
      <c r="C2" s="5"/>
      <c r="D2" s="5"/>
      <c r="E2" s="5"/>
      <c r="F2" s="56"/>
      <c r="G2" s="5"/>
      <c r="H2" s="56"/>
      <c r="I2" s="56"/>
      <c r="J2" s="5"/>
    </row>
    <row r="3" ht="17.25" customHeight="1" spans="1:2">
      <c r="A3" s="57" t="str">
        <f>"单位名称："&amp;"中国共产党维西傈僳族自治县委员会宣传部"</f>
        <v>单位名称：中国共产党维西傈僳族自治县委员会宣传部</v>
      </c>
      <c r="B3" s="58"/>
    </row>
    <row r="4" ht="44.25" customHeight="1" spans="1:10">
      <c r="A4" s="48" t="s">
        <v>290</v>
      </c>
      <c r="B4" s="48" t="s">
        <v>291</v>
      </c>
      <c r="C4" s="48" t="s">
        <v>292</v>
      </c>
      <c r="D4" s="48" t="s">
        <v>293</v>
      </c>
      <c r="E4" s="48" t="s">
        <v>294</v>
      </c>
      <c r="F4" s="59" t="s">
        <v>295</v>
      </c>
      <c r="G4" s="48" t="s">
        <v>296</v>
      </c>
      <c r="H4" s="59" t="s">
        <v>297</v>
      </c>
      <c r="I4" s="59" t="s">
        <v>298</v>
      </c>
      <c r="J4" s="48" t="s">
        <v>299</v>
      </c>
    </row>
    <row r="5" ht="19.5" customHeight="1" spans="1:10">
      <c r="A5" s="48">
        <v>1</v>
      </c>
      <c r="B5" s="48">
        <v>2</v>
      </c>
      <c r="C5" s="48">
        <v>3</v>
      </c>
      <c r="D5" s="48">
        <v>4</v>
      </c>
      <c r="E5" s="48">
        <v>5</v>
      </c>
      <c r="F5" s="59">
        <v>6</v>
      </c>
      <c r="G5" s="48">
        <v>7</v>
      </c>
      <c r="H5" s="59">
        <v>8</v>
      </c>
      <c r="I5" s="59">
        <v>9</v>
      </c>
      <c r="J5" s="48">
        <v>10</v>
      </c>
    </row>
    <row r="6" ht="22.5" customHeight="1" spans="1:10">
      <c r="A6" s="60"/>
      <c r="B6" s="49"/>
      <c r="C6" s="49"/>
      <c r="D6" s="49"/>
      <c r="E6" s="61"/>
      <c r="F6" s="62"/>
      <c r="G6" s="61"/>
      <c r="H6" s="62"/>
      <c r="I6" s="62"/>
      <c r="J6" s="61"/>
    </row>
    <row r="7" ht="22.5" customHeight="1" spans="1:10">
      <c r="A7" s="60"/>
      <c r="B7" s="60"/>
      <c r="C7" s="60" t="s">
        <v>494</v>
      </c>
      <c r="D7" s="60" t="s">
        <v>494</v>
      </c>
      <c r="E7" s="60" t="s">
        <v>494</v>
      </c>
      <c r="F7" s="63" t="s">
        <v>494</v>
      </c>
      <c r="G7" s="60" t="s">
        <v>494</v>
      </c>
      <c r="H7" s="60" t="s">
        <v>494</v>
      </c>
      <c r="I7" s="60" t="s">
        <v>494</v>
      </c>
      <c r="J7" s="60" t="s">
        <v>494</v>
      </c>
    </row>
    <row r="8" ht="22.5" customHeight="1" spans="1:10">
      <c r="A8" s="60"/>
      <c r="B8" s="60"/>
      <c r="C8" s="60"/>
      <c r="D8" s="60"/>
      <c r="E8" s="60"/>
      <c r="F8" s="63"/>
      <c r="G8" s="60"/>
      <c r="H8" s="60"/>
      <c r="I8" s="60"/>
      <c r="J8" s="60"/>
    </row>
    <row r="9" customHeight="1" spans="1:1">
      <c r="A9" s="38" t="s">
        <v>491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4" sqref="F24"/>
    </sheetView>
  </sheetViews>
  <sheetFormatPr defaultColWidth="10.7166666666667" defaultRowHeight="12" customHeight="1" outlineLevelCol="7"/>
  <cols>
    <col min="1" max="1" width="33.85" customWidth="1"/>
    <col min="2" max="2" width="21.85" customWidth="1"/>
    <col min="3" max="3" width="29" customWidth="1"/>
    <col min="4" max="4" width="27.575" customWidth="1"/>
    <col min="5" max="5" width="20.85" customWidth="1"/>
    <col min="6" max="6" width="27.575" customWidth="1"/>
    <col min="7" max="7" width="29.275" customWidth="1"/>
    <col min="8" max="8" width="22" customWidth="1"/>
  </cols>
  <sheetData>
    <row r="1" ht="14.25" customHeight="1" spans="8:8">
      <c r="H1" s="40" t="s">
        <v>495</v>
      </c>
    </row>
    <row r="2" ht="34.5" customHeight="1" spans="1:8">
      <c r="A2" s="41" t="s">
        <v>496</v>
      </c>
      <c r="B2" s="5"/>
      <c r="C2" s="5"/>
      <c r="D2" s="5"/>
      <c r="E2" s="5"/>
      <c r="F2" s="5"/>
      <c r="G2" s="5"/>
      <c r="H2" s="5"/>
    </row>
    <row r="3" ht="19.5" customHeight="1" spans="1:8">
      <c r="A3" s="42" t="str">
        <f>"单位名称："&amp;"中国共产党维西傈僳族自治县委员会宣传部"</f>
        <v>单位名称：中国共产党维西傈僳族自治县委员会宣传部</v>
      </c>
      <c r="B3" s="7"/>
      <c r="C3" s="43"/>
      <c r="H3" s="44" t="s">
        <v>179</v>
      </c>
    </row>
    <row r="4" ht="18" customHeight="1" spans="1:8">
      <c r="A4" s="11" t="s">
        <v>188</v>
      </c>
      <c r="B4" s="11" t="s">
        <v>497</v>
      </c>
      <c r="C4" s="11" t="s">
        <v>498</v>
      </c>
      <c r="D4" s="11" t="s">
        <v>499</v>
      </c>
      <c r="E4" s="11" t="s">
        <v>500</v>
      </c>
      <c r="F4" s="45" t="s">
        <v>501</v>
      </c>
      <c r="G4" s="46"/>
      <c r="H4" s="47"/>
    </row>
    <row r="5" ht="18" customHeight="1" spans="1:8">
      <c r="A5" s="18"/>
      <c r="B5" s="18"/>
      <c r="C5" s="18"/>
      <c r="D5" s="18"/>
      <c r="E5" s="18"/>
      <c r="F5" s="48" t="s">
        <v>461</v>
      </c>
      <c r="G5" s="48" t="s">
        <v>502</v>
      </c>
      <c r="H5" s="48" t="s">
        <v>503</v>
      </c>
    </row>
    <row r="6" ht="21" customHeight="1" spans="1:8">
      <c r="A6" s="48">
        <v>1</v>
      </c>
      <c r="B6" s="48">
        <v>2</v>
      </c>
      <c r="C6" s="48">
        <v>3</v>
      </c>
      <c r="D6" s="48">
        <v>4</v>
      </c>
      <c r="E6" s="48">
        <v>5</v>
      </c>
      <c r="F6" s="48">
        <v>6</v>
      </c>
      <c r="G6" s="48">
        <v>7</v>
      </c>
      <c r="H6" s="48">
        <v>8</v>
      </c>
    </row>
    <row r="7" ht="22.5" customHeight="1" spans="1:8">
      <c r="A7" s="49" t="s">
        <v>504</v>
      </c>
      <c r="B7" s="49" t="s">
        <v>505</v>
      </c>
      <c r="C7" s="49" t="s">
        <v>506</v>
      </c>
      <c r="D7" s="49" t="s">
        <v>507</v>
      </c>
      <c r="E7" s="49" t="s">
        <v>476</v>
      </c>
      <c r="F7" s="50">
        <v>2</v>
      </c>
      <c r="G7" s="51">
        <v>7500</v>
      </c>
      <c r="H7" s="52">
        <v>15000</v>
      </c>
    </row>
    <row r="8" ht="22.5" customHeight="1" spans="1:8">
      <c r="A8" s="53" t="s">
        <v>57</v>
      </c>
      <c r="B8" s="54"/>
      <c r="C8" s="54"/>
      <c r="D8" s="54"/>
      <c r="E8" s="55"/>
      <c r="F8" s="50">
        <v>2</v>
      </c>
      <c r="G8" s="51">
        <v>7500</v>
      </c>
      <c r="H8" s="52">
        <v>15000</v>
      </c>
    </row>
    <row r="9" customHeight="1" spans="1:1">
      <c r="A9" s="38"/>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10.7166666666667" defaultRowHeight="14.25" customHeight="1"/>
  <cols>
    <col min="1" max="1" width="15.7166666666667" customWidth="1"/>
    <col min="2" max="3" width="27.85" customWidth="1"/>
    <col min="4" max="4" width="13" customWidth="1"/>
    <col min="5" max="5" width="20.7166666666667" customWidth="1"/>
    <col min="6" max="6" width="11.575" customWidth="1"/>
    <col min="7" max="7" width="20.7166666666667" customWidth="1"/>
    <col min="8" max="11" width="18" customWidth="1"/>
  </cols>
  <sheetData>
    <row r="1" ht="19.5" customHeight="1" spans="4:11">
      <c r="D1" s="1"/>
      <c r="E1" s="1"/>
      <c r="F1" s="1"/>
      <c r="G1" s="1"/>
      <c r="H1" s="2"/>
      <c r="I1" s="2"/>
      <c r="J1" s="2"/>
      <c r="K1" s="3" t="s">
        <v>508</v>
      </c>
    </row>
    <row r="2" ht="42.75" customHeight="1" spans="1:11">
      <c r="A2" s="4" t="s">
        <v>509</v>
      </c>
      <c r="B2" s="5"/>
      <c r="C2" s="5"/>
      <c r="D2" s="5"/>
      <c r="E2" s="5"/>
      <c r="F2" s="5"/>
      <c r="G2" s="5"/>
      <c r="H2" s="5"/>
      <c r="I2" s="5"/>
      <c r="J2" s="5"/>
      <c r="K2" s="5"/>
    </row>
    <row r="3" ht="19.5" customHeight="1" spans="1:11">
      <c r="A3" s="6" t="str">
        <f>"单位名称："&amp;"中国共产党维西傈僳族自治县委员会宣传部"</f>
        <v>单位名称：中国共产党维西傈僳族自治县委员会宣传部</v>
      </c>
      <c r="B3" s="7"/>
      <c r="C3" s="7"/>
      <c r="D3" s="7"/>
      <c r="E3" s="7"/>
      <c r="F3" s="7"/>
      <c r="G3" s="7"/>
      <c r="H3" s="8"/>
      <c r="I3" s="8"/>
      <c r="J3" s="8"/>
      <c r="K3" s="9" t="s">
        <v>179</v>
      </c>
    </row>
    <row r="4" ht="21.75" customHeight="1" spans="1:11">
      <c r="A4" s="10" t="s">
        <v>258</v>
      </c>
      <c r="B4" s="10" t="s">
        <v>190</v>
      </c>
      <c r="C4" s="10" t="s">
        <v>259</v>
      </c>
      <c r="D4" s="11" t="s">
        <v>191</v>
      </c>
      <c r="E4" s="11" t="s">
        <v>192</v>
      </c>
      <c r="F4" s="11" t="s">
        <v>193</v>
      </c>
      <c r="G4" s="11" t="s">
        <v>194</v>
      </c>
      <c r="H4" s="30" t="s">
        <v>57</v>
      </c>
      <c r="I4" s="12" t="s">
        <v>510</v>
      </c>
      <c r="J4" s="13"/>
      <c r="K4" s="14"/>
    </row>
    <row r="5" ht="21.75" customHeight="1" spans="1:11">
      <c r="A5" s="15"/>
      <c r="B5" s="15"/>
      <c r="C5" s="15"/>
      <c r="D5" s="16"/>
      <c r="E5" s="16"/>
      <c r="F5" s="16"/>
      <c r="G5" s="16"/>
      <c r="H5" s="31"/>
      <c r="I5" s="11" t="s">
        <v>60</v>
      </c>
      <c r="J5" s="11" t="s">
        <v>61</v>
      </c>
      <c r="K5" s="11" t="s">
        <v>62</v>
      </c>
    </row>
    <row r="6" ht="40.5" customHeight="1" spans="1:11">
      <c r="A6" s="17"/>
      <c r="B6" s="17"/>
      <c r="C6" s="17"/>
      <c r="D6" s="18"/>
      <c r="E6" s="18"/>
      <c r="F6" s="18"/>
      <c r="G6" s="18"/>
      <c r="H6" s="32"/>
      <c r="I6" s="18" t="s">
        <v>59</v>
      </c>
      <c r="J6" s="18"/>
      <c r="K6" s="18"/>
    </row>
    <row r="7" ht="19.5" customHeight="1" spans="1:11">
      <c r="A7" s="19">
        <v>1</v>
      </c>
      <c r="B7" s="19">
        <v>2</v>
      </c>
      <c r="C7" s="19">
        <v>3</v>
      </c>
      <c r="D7" s="19">
        <v>4</v>
      </c>
      <c r="E7" s="19">
        <v>5</v>
      </c>
      <c r="F7" s="19">
        <v>6</v>
      </c>
      <c r="G7" s="19">
        <v>7</v>
      </c>
      <c r="H7" s="19">
        <v>8</v>
      </c>
      <c r="I7" s="19">
        <v>9</v>
      </c>
      <c r="J7" s="20">
        <v>10</v>
      </c>
      <c r="K7" s="20">
        <v>11</v>
      </c>
    </row>
    <row r="8" ht="22.5" customHeight="1" spans="1:11">
      <c r="A8" s="33"/>
      <c r="B8" s="34"/>
      <c r="C8" s="34"/>
      <c r="D8" s="34"/>
      <c r="E8" s="34"/>
      <c r="F8" s="34"/>
      <c r="G8" s="34"/>
      <c r="H8" s="23"/>
      <c r="I8" s="23"/>
      <c r="J8" s="23"/>
      <c r="K8" s="39"/>
    </row>
    <row r="9" ht="22.5" customHeight="1" spans="1:11">
      <c r="A9" s="33"/>
      <c r="B9" s="34"/>
      <c r="C9" s="34"/>
      <c r="D9" s="34"/>
      <c r="E9" s="34"/>
      <c r="F9" s="34"/>
      <c r="G9" s="34"/>
      <c r="H9" s="23"/>
      <c r="I9" s="23"/>
      <c r="J9" s="23"/>
      <c r="K9" s="39"/>
    </row>
    <row r="10" ht="22.5" customHeight="1" spans="1:11">
      <c r="A10" s="35" t="s">
        <v>112</v>
      </c>
      <c r="B10" s="36"/>
      <c r="C10" s="36"/>
      <c r="D10" s="36"/>
      <c r="E10" s="36"/>
      <c r="F10" s="36"/>
      <c r="G10" s="37"/>
      <c r="H10" s="23"/>
      <c r="I10" s="23"/>
      <c r="J10" s="23"/>
      <c r="K10" s="39"/>
    </row>
    <row r="11" customHeight="1" spans="1:1">
      <c r="A11" s="38" t="s">
        <v>511</v>
      </c>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0"/>
  <sheetViews>
    <sheetView showZeros="0" workbookViewId="0">
      <selection activeCell="A20" sqref="A20:C20"/>
    </sheetView>
  </sheetViews>
  <sheetFormatPr defaultColWidth="10.7166666666667" defaultRowHeight="14.25" customHeight="1" outlineLevelCol="6"/>
  <cols>
    <col min="1" max="1" width="34.275" customWidth="1"/>
    <col min="2" max="2" width="27" customWidth="1"/>
    <col min="3" max="3" width="36.85" customWidth="1"/>
    <col min="4" max="4" width="23.85" customWidth="1"/>
    <col min="5" max="7" width="27.85" customWidth="1"/>
  </cols>
  <sheetData>
    <row r="1" ht="18.75" customHeight="1" spans="4:7">
      <c r="D1" s="1"/>
      <c r="E1" s="2"/>
      <c r="F1" s="2"/>
      <c r="G1" s="3" t="s">
        <v>512</v>
      </c>
    </row>
    <row r="2" ht="36.75" customHeight="1" spans="1:7">
      <c r="A2" s="4" t="s">
        <v>513</v>
      </c>
      <c r="B2" s="5"/>
      <c r="C2" s="5"/>
      <c r="D2" s="5"/>
      <c r="E2" s="5"/>
      <c r="F2" s="5"/>
      <c r="G2" s="5"/>
    </row>
    <row r="3" ht="22.5" customHeight="1" spans="1:7">
      <c r="A3" s="6" t="str">
        <f>"单位名称："&amp;"中国共产党维西傈僳族自治县委员会宣传部"</f>
        <v>单位名称：中国共产党维西傈僳族自治县委员会宣传部</v>
      </c>
      <c r="B3" s="7"/>
      <c r="C3" s="7"/>
      <c r="D3" s="7"/>
      <c r="E3" s="8"/>
      <c r="F3" s="8"/>
      <c r="G3" s="9" t="s">
        <v>179</v>
      </c>
    </row>
    <row r="4" ht="21.75" customHeight="1" spans="1:7">
      <c r="A4" s="10" t="s">
        <v>259</v>
      </c>
      <c r="B4" s="10" t="s">
        <v>258</v>
      </c>
      <c r="C4" s="10" t="s">
        <v>190</v>
      </c>
      <c r="D4" s="11" t="s">
        <v>514</v>
      </c>
      <c r="E4" s="12" t="s">
        <v>60</v>
      </c>
      <c r="F4" s="13"/>
      <c r="G4" s="14"/>
    </row>
    <row r="5" ht="21.75" customHeight="1" spans="1:7">
      <c r="A5" s="15"/>
      <c r="B5" s="15"/>
      <c r="C5" s="15"/>
      <c r="D5" s="16"/>
      <c r="E5" s="10" t="s">
        <v>515</v>
      </c>
      <c r="F5" s="10" t="s">
        <v>516</v>
      </c>
      <c r="G5" s="11" t="s">
        <v>517</v>
      </c>
    </row>
    <row r="6" ht="40.5" customHeight="1" spans="1:7">
      <c r="A6" s="17"/>
      <c r="B6" s="17"/>
      <c r="C6" s="17"/>
      <c r="D6" s="18"/>
      <c r="E6" s="17" t="s">
        <v>59</v>
      </c>
      <c r="F6" s="17"/>
      <c r="G6" s="18"/>
    </row>
    <row r="7" ht="19.5" customHeight="1" spans="1:7">
      <c r="A7" s="19">
        <v>1</v>
      </c>
      <c r="B7" s="19">
        <v>2</v>
      </c>
      <c r="C7" s="19">
        <v>3</v>
      </c>
      <c r="D7" s="19">
        <v>4</v>
      </c>
      <c r="E7" s="19">
        <v>8</v>
      </c>
      <c r="F7" s="19">
        <v>9</v>
      </c>
      <c r="G7" s="20">
        <v>10</v>
      </c>
    </row>
    <row r="8" ht="22.5" customHeight="1" spans="1:7">
      <c r="A8" s="21" t="s">
        <v>72</v>
      </c>
      <c r="B8" s="22"/>
      <c r="C8" s="22"/>
      <c r="D8" s="21"/>
      <c r="E8" s="23">
        <v>1310888</v>
      </c>
      <c r="F8" s="23"/>
      <c r="G8" s="23"/>
    </row>
    <row r="9" ht="22.5" customHeight="1" spans="1:7">
      <c r="A9" s="21"/>
      <c r="B9" s="22" t="s">
        <v>518</v>
      </c>
      <c r="C9" s="22" t="s">
        <v>277</v>
      </c>
      <c r="D9" s="21" t="s">
        <v>519</v>
      </c>
      <c r="E9" s="23">
        <v>35000</v>
      </c>
      <c r="F9" s="23"/>
      <c r="G9" s="23"/>
    </row>
    <row r="10" ht="22.5" customHeight="1" spans="1:7">
      <c r="A10" s="24"/>
      <c r="B10" s="22" t="s">
        <v>518</v>
      </c>
      <c r="C10" s="22" t="s">
        <v>262</v>
      </c>
      <c r="D10" s="21" t="s">
        <v>519</v>
      </c>
      <c r="E10" s="23">
        <v>80000</v>
      </c>
      <c r="F10" s="23"/>
      <c r="G10" s="23"/>
    </row>
    <row r="11" ht="22.5" customHeight="1" spans="1:7">
      <c r="A11" s="24"/>
      <c r="B11" s="22" t="s">
        <v>518</v>
      </c>
      <c r="C11" s="22" t="s">
        <v>265</v>
      </c>
      <c r="D11" s="21" t="s">
        <v>519</v>
      </c>
      <c r="E11" s="23">
        <v>120000</v>
      </c>
      <c r="F11" s="23"/>
      <c r="G11" s="23"/>
    </row>
    <row r="12" ht="22.5" customHeight="1" spans="1:7">
      <c r="A12" s="24"/>
      <c r="B12" s="22" t="s">
        <v>518</v>
      </c>
      <c r="C12" s="22" t="s">
        <v>275</v>
      </c>
      <c r="D12" s="21" t="s">
        <v>519</v>
      </c>
      <c r="E12" s="23">
        <v>100000</v>
      </c>
      <c r="F12" s="23"/>
      <c r="G12" s="23"/>
    </row>
    <row r="13" ht="22.5" customHeight="1" spans="1:7">
      <c r="A13" s="24"/>
      <c r="B13" s="22" t="s">
        <v>518</v>
      </c>
      <c r="C13" s="22" t="s">
        <v>273</v>
      </c>
      <c r="D13" s="21" t="s">
        <v>519</v>
      </c>
      <c r="E13" s="23">
        <v>20000</v>
      </c>
      <c r="F13" s="23"/>
      <c r="G13" s="23"/>
    </row>
    <row r="14" ht="22.5" customHeight="1" spans="1:7">
      <c r="A14" s="24"/>
      <c r="B14" s="22" t="s">
        <v>518</v>
      </c>
      <c r="C14" s="22" t="s">
        <v>271</v>
      </c>
      <c r="D14" s="21" t="s">
        <v>519</v>
      </c>
      <c r="E14" s="23">
        <v>30000</v>
      </c>
      <c r="F14" s="23"/>
      <c r="G14" s="23"/>
    </row>
    <row r="15" ht="22.5" customHeight="1" spans="1:7">
      <c r="A15" s="24"/>
      <c r="B15" s="22" t="s">
        <v>518</v>
      </c>
      <c r="C15" s="22" t="s">
        <v>279</v>
      </c>
      <c r="D15" s="21" t="s">
        <v>519</v>
      </c>
      <c r="E15" s="23">
        <v>100000</v>
      </c>
      <c r="F15" s="23"/>
      <c r="G15" s="23"/>
    </row>
    <row r="16" ht="22.5" customHeight="1" spans="1:7">
      <c r="A16" s="24"/>
      <c r="B16" s="22" t="s">
        <v>518</v>
      </c>
      <c r="C16" s="22" t="s">
        <v>267</v>
      </c>
      <c r="D16" s="21" t="s">
        <v>519</v>
      </c>
      <c r="E16" s="23">
        <v>540000</v>
      </c>
      <c r="F16" s="23"/>
      <c r="G16" s="23"/>
    </row>
    <row r="17" ht="22.5" customHeight="1" spans="1:7">
      <c r="A17" s="24"/>
      <c r="B17" s="22" t="s">
        <v>520</v>
      </c>
      <c r="C17" s="22" t="s">
        <v>281</v>
      </c>
      <c r="D17" s="21" t="s">
        <v>519</v>
      </c>
      <c r="E17" s="23">
        <v>26208</v>
      </c>
      <c r="F17" s="23"/>
      <c r="G17" s="23"/>
    </row>
    <row r="18" ht="22.5" customHeight="1" spans="1:7">
      <c r="A18" s="24"/>
      <c r="B18" s="22" t="s">
        <v>520</v>
      </c>
      <c r="C18" s="22" t="s">
        <v>286</v>
      </c>
      <c r="D18" s="21" t="s">
        <v>519</v>
      </c>
      <c r="E18" s="23">
        <v>259680</v>
      </c>
      <c r="F18" s="23"/>
      <c r="G18" s="23"/>
    </row>
    <row r="19" ht="22.5" customHeight="1" spans="1:7">
      <c r="A19" s="25" t="s">
        <v>57</v>
      </c>
      <c r="B19" s="26" t="s">
        <v>494</v>
      </c>
      <c r="C19" s="26"/>
      <c r="D19" s="27"/>
      <c r="E19" s="23">
        <v>1310888</v>
      </c>
      <c r="F19" s="23"/>
      <c r="G19" s="23"/>
    </row>
    <row r="20" ht="21" customHeight="1" spans="1:3">
      <c r="A20" s="28" t="s">
        <v>521</v>
      </c>
      <c r="B20" s="29"/>
      <c r="C20" s="29"/>
    </row>
  </sheetData>
  <mergeCells count="12">
    <mergeCell ref="A2:G2"/>
    <mergeCell ref="A3:D3"/>
    <mergeCell ref="E4:G4"/>
    <mergeCell ref="A19:D19"/>
    <mergeCell ref="A20:C2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topLeftCell="E1" workbookViewId="0">
      <selection activeCell="A1" sqref="A1"/>
    </sheetView>
  </sheetViews>
  <sheetFormatPr defaultColWidth="10.7166666666667" defaultRowHeight="14.25" customHeight="1"/>
  <cols>
    <col min="1" max="1" width="24.7166666666667" customWidth="1"/>
    <col min="2" max="2" width="41.1416666666667" customWidth="1"/>
    <col min="3" max="8" width="23.85" customWidth="1"/>
    <col min="9" max="11" width="24" customWidth="1"/>
    <col min="12" max="12" width="23.85" customWidth="1"/>
    <col min="13" max="13" width="24" customWidth="1"/>
    <col min="14" max="19" width="23.85" customWidth="1"/>
  </cols>
  <sheetData>
    <row r="1" ht="19.5" customHeight="1" spans="10:19">
      <c r="J1" s="210"/>
      <c r="O1" s="83"/>
      <c r="P1" s="83"/>
      <c r="Q1" s="83"/>
      <c r="R1" s="83"/>
      <c r="S1" s="64" t="s">
        <v>53</v>
      </c>
    </row>
    <row r="2" ht="57.75" customHeight="1" spans="1:19">
      <c r="A2" s="159" t="s">
        <v>54</v>
      </c>
      <c r="B2" s="216"/>
      <c r="C2" s="216"/>
      <c r="D2" s="216"/>
      <c r="E2" s="216"/>
      <c r="F2" s="216"/>
      <c r="G2" s="216"/>
      <c r="H2" s="216"/>
      <c r="I2" s="216"/>
      <c r="J2" s="216"/>
      <c r="K2" s="216"/>
      <c r="L2" s="216"/>
      <c r="M2" s="216"/>
      <c r="N2" s="216"/>
      <c r="O2" s="234"/>
      <c r="P2" s="234"/>
      <c r="Q2" s="234"/>
      <c r="R2" s="234"/>
      <c r="S2" s="234"/>
    </row>
    <row r="3" ht="21" customHeight="1" spans="1:19">
      <c r="A3" s="42" t="str">
        <f>"单位名称："&amp;"中国共产党维西傈僳族自治县委员会宣传部"</f>
        <v>单位名称：中国共产党维西傈僳族自治县委员会宣传部</v>
      </c>
      <c r="B3" s="8"/>
      <c r="C3" s="8"/>
      <c r="D3" s="8"/>
      <c r="E3" s="8"/>
      <c r="F3" s="8"/>
      <c r="G3" s="8"/>
      <c r="H3" s="8"/>
      <c r="I3" s="8"/>
      <c r="J3" s="87"/>
      <c r="K3" s="8"/>
      <c r="L3" s="8"/>
      <c r="M3" s="8"/>
      <c r="N3" s="8"/>
      <c r="O3" s="87"/>
      <c r="P3" s="87"/>
      <c r="Q3" s="87"/>
      <c r="R3" s="87"/>
      <c r="S3" s="105" t="s">
        <v>2</v>
      </c>
    </row>
    <row r="4" ht="18.75" customHeight="1" spans="1:19">
      <c r="A4" s="217" t="s">
        <v>55</v>
      </c>
      <c r="B4" s="218" t="s">
        <v>56</v>
      </c>
      <c r="C4" s="218" t="s">
        <v>57</v>
      </c>
      <c r="D4" s="219" t="s">
        <v>58</v>
      </c>
      <c r="E4" s="220"/>
      <c r="F4" s="220"/>
      <c r="G4" s="220"/>
      <c r="H4" s="220"/>
      <c r="I4" s="220"/>
      <c r="J4" s="235"/>
      <c r="K4" s="220"/>
      <c r="L4" s="220"/>
      <c r="M4" s="220"/>
      <c r="N4" s="214"/>
      <c r="O4" s="219" t="s">
        <v>47</v>
      </c>
      <c r="P4" s="219"/>
      <c r="Q4" s="219"/>
      <c r="R4" s="219"/>
      <c r="S4" s="238"/>
    </row>
    <row r="5" ht="19.5" customHeight="1" spans="1:19">
      <c r="A5" s="221"/>
      <c r="B5" s="222"/>
      <c r="C5" s="222"/>
      <c r="D5" s="223" t="s">
        <v>59</v>
      </c>
      <c r="E5" s="223" t="s">
        <v>60</v>
      </c>
      <c r="F5" s="223" t="s">
        <v>61</v>
      </c>
      <c r="G5" s="223" t="s">
        <v>62</v>
      </c>
      <c r="H5" s="223" t="s">
        <v>63</v>
      </c>
      <c r="I5" s="236" t="s">
        <v>64</v>
      </c>
      <c r="J5" s="236"/>
      <c r="K5" s="236"/>
      <c r="L5" s="236"/>
      <c r="M5" s="236"/>
      <c r="N5" s="226"/>
      <c r="O5" s="223" t="s">
        <v>59</v>
      </c>
      <c r="P5" s="223" t="s">
        <v>60</v>
      </c>
      <c r="Q5" s="223" t="s">
        <v>61</v>
      </c>
      <c r="R5" s="223" t="s">
        <v>62</v>
      </c>
      <c r="S5" s="223" t="s">
        <v>65</v>
      </c>
    </row>
    <row r="6" ht="28.5" customHeight="1" spans="1:19">
      <c r="A6" s="224"/>
      <c r="B6" s="225"/>
      <c r="C6" s="225"/>
      <c r="D6" s="226"/>
      <c r="E6" s="226"/>
      <c r="F6" s="226"/>
      <c r="G6" s="226"/>
      <c r="H6" s="226"/>
      <c r="I6" s="225" t="s">
        <v>59</v>
      </c>
      <c r="J6" s="225" t="s">
        <v>66</v>
      </c>
      <c r="K6" s="225" t="s">
        <v>67</v>
      </c>
      <c r="L6" s="225" t="s">
        <v>68</v>
      </c>
      <c r="M6" s="225" t="s">
        <v>69</v>
      </c>
      <c r="N6" s="225" t="s">
        <v>70</v>
      </c>
      <c r="O6" s="237"/>
      <c r="P6" s="237"/>
      <c r="Q6" s="237"/>
      <c r="R6" s="237"/>
      <c r="S6" s="226"/>
    </row>
    <row r="7" ht="20.25" customHeight="1" spans="1:19">
      <c r="A7" s="227">
        <v>1</v>
      </c>
      <c r="B7" s="227">
        <v>2</v>
      </c>
      <c r="C7" s="227">
        <v>3</v>
      </c>
      <c r="D7" s="227">
        <v>4</v>
      </c>
      <c r="E7" s="227">
        <v>5</v>
      </c>
      <c r="F7" s="227">
        <v>6</v>
      </c>
      <c r="G7" s="227">
        <v>7</v>
      </c>
      <c r="H7" s="227">
        <v>8</v>
      </c>
      <c r="I7" s="227">
        <v>9</v>
      </c>
      <c r="J7" s="227">
        <v>10</v>
      </c>
      <c r="K7" s="227">
        <v>11</v>
      </c>
      <c r="L7" s="227">
        <v>12</v>
      </c>
      <c r="M7" s="227">
        <v>13</v>
      </c>
      <c r="N7" s="227">
        <v>14</v>
      </c>
      <c r="O7" s="227">
        <v>15</v>
      </c>
      <c r="P7" s="227">
        <v>16</v>
      </c>
      <c r="Q7" s="227">
        <v>17</v>
      </c>
      <c r="R7" s="227">
        <v>18</v>
      </c>
      <c r="S7" s="227">
        <v>19</v>
      </c>
    </row>
    <row r="8" ht="22.5" customHeight="1" spans="1:19">
      <c r="A8" s="228" t="s">
        <v>71</v>
      </c>
      <c r="B8" s="229" t="s">
        <v>72</v>
      </c>
      <c r="C8" s="230">
        <v>6510458.35</v>
      </c>
      <c r="D8" s="230">
        <v>6510458.35</v>
      </c>
      <c r="E8" s="231">
        <v>6510458.35</v>
      </c>
      <c r="F8" s="231"/>
      <c r="G8" s="231"/>
      <c r="H8" s="231"/>
      <c r="I8" s="231"/>
      <c r="J8" s="231"/>
      <c r="K8" s="231"/>
      <c r="L8" s="231"/>
      <c r="M8" s="231"/>
      <c r="N8" s="231"/>
      <c r="O8" s="153"/>
      <c r="P8" s="153"/>
      <c r="Q8" s="153"/>
      <c r="R8" s="153"/>
      <c r="S8" s="153"/>
    </row>
    <row r="9" ht="22.5" customHeight="1" spans="1:19">
      <c r="A9" s="232" t="s">
        <v>57</v>
      </c>
      <c r="B9" s="233"/>
      <c r="C9" s="231">
        <v>6510458.35</v>
      </c>
      <c r="D9" s="231">
        <v>6510458.35</v>
      </c>
      <c r="E9" s="231">
        <v>6510458.35</v>
      </c>
      <c r="F9" s="231"/>
      <c r="G9" s="231"/>
      <c r="H9" s="231"/>
      <c r="I9" s="231"/>
      <c r="J9" s="231"/>
      <c r="K9" s="231"/>
      <c r="L9" s="231"/>
      <c r="M9" s="231"/>
      <c r="N9" s="231"/>
      <c r="O9" s="153"/>
      <c r="P9" s="153"/>
      <c r="Q9" s="153"/>
      <c r="R9" s="153"/>
      <c r="S9" s="153"/>
    </row>
  </sheetData>
  <mergeCells count="18">
    <mergeCell ref="A2:S2"/>
    <mergeCell ref="A3:D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28"/>
  <sheetViews>
    <sheetView showZeros="0" workbookViewId="0">
      <selection activeCell="A1" sqref="A1"/>
    </sheetView>
  </sheetViews>
  <sheetFormatPr defaultColWidth="10.7166666666667" defaultRowHeight="14.25" customHeight="1"/>
  <cols>
    <col min="1" max="1" width="16.7166666666667" customWidth="1"/>
    <col min="2" max="2" width="44" customWidth="1"/>
    <col min="3" max="6" width="22.275" customWidth="1"/>
    <col min="7" max="8" width="22.1416666666667" customWidth="1"/>
    <col min="9" max="9" width="22" customWidth="1"/>
    <col min="10" max="11" width="22.1416666666667" customWidth="1"/>
    <col min="12" max="14" width="22" customWidth="1"/>
    <col min="15" max="15" width="22.1416666666667" customWidth="1"/>
  </cols>
  <sheetData>
    <row r="1" ht="19.5" customHeight="1" spans="4:15">
      <c r="D1" s="210"/>
      <c r="H1" s="210"/>
      <c r="J1" s="210"/>
      <c r="O1" s="40" t="s">
        <v>73</v>
      </c>
    </row>
    <row r="2" ht="42" customHeight="1" spans="1:15">
      <c r="A2" s="4" t="s">
        <v>74</v>
      </c>
      <c r="B2" s="211"/>
      <c r="C2" s="211"/>
      <c r="D2" s="211"/>
      <c r="E2" s="211"/>
      <c r="F2" s="211"/>
      <c r="G2" s="211"/>
      <c r="H2" s="211"/>
      <c r="I2" s="211"/>
      <c r="J2" s="211"/>
      <c r="K2" s="211"/>
      <c r="L2" s="211"/>
      <c r="M2" s="211"/>
      <c r="N2" s="211"/>
      <c r="O2" s="211"/>
    </row>
    <row r="3" ht="24" customHeight="1" spans="1:15">
      <c r="A3" s="212" t="str">
        <f>"单位名称："&amp;"中国共产党维西傈僳族自治县委员会宣传部"</f>
        <v>单位名称：中国共产党维西傈僳族自治县委员会宣传部</v>
      </c>
      <c r="B3" s="213"/>
      <c r="C3" s="82"/>
      <c r="D3" s="2"/>
      <c r="E3" s="82"/>
      <c r="F3" s="82"/>
      <c r="G3" s="82"/>
      <c r="H3" s="2"/>
      <c r="I3" s="82"/>
      <c r="J3" s="2"/>
      <c r="K3" s="82"/>
      <c r="L3" s="82"/>
      <c r="M3" s="215"/>
      <c r="N3" s="215"/>
      <c r="O3" s="120" t="s">
        <v>2</v>
      </c>
    </row>
    <row r="4" ht="19.5" customHeight="1" spans="1:15">
      <c r="A4" s="10" t="s">
        <v>75</v>
      </c>
      <c r="B4" s="10" t="s">
        <v>76</v>
      </c>
      <c r="C4" s="10" t="s">
        <v>57</v>
      </c>
      <c r="D4" s="12" t="s">
        <v>60</v>
      </c>
      <c r="E4" s="72" t="s">
        <v>77</v>
      </c>
      <c r="F4" s="73" t="s">
        <v>78</v>
      </c>
      <c r="G4" s="10" t="s">
        <v>61</v>
      </c>
      <c r="H4" s="10" t="s">
        <v>62</v>
      </c>
      <c r="I4" s="10" t="s">
        <v>79</v>
      </c>
      <c r="J4" s="12" t="s">
        <v>80</v>
      </c>
      <c r="K4" s="13"/>
      <c r="L4" s="13"/>
      <c r="M4" s="13"/>
      <c r="N4" s="13"/>
      <c r="O4" s="14"/>
    </row>
    <row r="5" ht="33.75" customHeight="1" spans="1:15">
      <c r="A5" s="18"/>
      <c r="B5" s="18"/>
      <c r="C5" s="18"/>
      <c r="D5" s="188" t="s">
        <v>59</v>
      </c>
      <c r="E5" s="112" t="s">
        <v>77</v>
      </c>
      <c r="F5" s="112" t="s">
        <v>78</v>
      </c>
      <c r="G5" s="18"/>
      <c r="H5" s="18"/>
      <c r="I5" s="18"/>
      <c r="J5" s="188" t="s">
        <v>59</v>
      </c>
      <c r="K5" s="48" t="s">
        <v>81</v>
      </c>
      <c r="L5" s="48" t="s">
        <v>82</v>
      </c>
      <c r="M5" s="48" t="s">
        <v>83</v>
      </c>
      <c r="N5" s="48" t="s">
        <v>84</v>
      </c>
      <c r="O5" s="48" t="s">
        <v>85</v>
      </c>
    </row>
    <row r="6" ht="20.25" customHeight="1" spans="1:15">
      <c r="A6" s="141">
        <v>1</v>
      </c>
      <c r="B6" s="141">
        <v>2</v>
      </c>
      <c r="C6" s="188">
        <v>3</v>
      </c>
      <c r="D6" s="188">
        <v>4</v>
      </c>
      <c r="E6" s="188">
        <v>5</v>
      </c>
      <c r="F6" s="188">
        <v>6</v>
      </c>
      <c r="G6" s="188">
        <v>7</v>
      </c>
      <c r="H6" s="188">
        <v>8</v>
      </c>
      <c r="I6" s="188">
        <v>9</v>
      </c>
      <c r="J6" s="188">
        <v>10</v>
      </c>
      <c r="K6" s="188">
        <v>11</v>
      </c>
      <c r="L6" s="188">
        <v>12</v>
      </c>
      <c r="M6" s="188">
        <v>13</v>
      </c>
      <c r="N6" s="188">
        <v>14</v>
      </c>
      <c r="O6" s="188">
        <v>15</v>
      </c>
    </row>
    <row r="7" ht="22.5" customHeight="1" spans="1:15">
      <c r="A7" s="205" t="s">
        <v>86</v>
      </c>
      <c r="B7" s="205" t="s">
        <v>87</v>
      </c>
      <c r="C7" s="156">
        <v>4822917.48</v>
      </c>
      <c r="D7" s="156">
        <v>4822917.48</v>
      </c>
      <c r="E7" s="156">
        <v>3827917.48</v>
      </c>
      <c r="F7" s="156">
        <v>995000</v>
      </c>
      <c r="G7" s="156"/>
      <c r="H7" s="156"/>
      <c r="I7" s="156"/>
      <c r="J7" s="156"/>
      <c r="K7" s="156"/>
      <c r="L7" s="156"/>
      <c r="M7" s="156"/>
      <c r="N7" s="156"/>
      <c r="O7" s="156"/>
    </row>
    <row r="8" ht="22.5" customHeight="1" spans="1:15">
      <c r="A8" s="205" t="s">
        <v>88</v>
      </c>
      <c r="B8" s="205" t="str">
        <f>"  "&amp;"宣传事务"</f>
        <v>  宣传事务</v>
      </c>
      <c r="C8" s="156">
        <v>4822917.48</v>
      </c>
      <c r="D8" s="156">
        <v>4822917.48</v>
      </c>
      <c r="E8" s="156">
        <v>3827917.48</v>
      </c>
      <c r="F8" s="156">
        <v>995000</v>
      </c>
      <c r="G8" s="156"/>
      <c r="H8" s="156"/>
      <c r="I8" s="156"/>
      <c r="J8" s="156"/>
      <c r="K8" s="156"/>
      <c r="L8" s="156"/>
      <c r="M8" s="156"/>
      <c r="N8" s="156"/>
      <c r="O8" s="156"/>
    </row>
    <row r="9" ht="22.5" customHeight="1" spans="1:15">
      <c r="A9" s="205" t="s">
        <v>89</v>
      </c>
      <c r="B9" s="205" t="str">
        <f>"    "&amp;"行政运行"</f>
        <v>    行政运行</v>
      </c>
      <c r="C9" s="156">
        <v>4822917.48</v>
      </c>
      <c r="D9" s="156">
        <v>4822917.48</v>
      </c>
      <c r="E9" s="156">
        <v>3827917.48</v>
      </c>
      <c r="F9" s="156">
        <v>995000</v>
      </c>
      <c r="G9" s="156"/>
      <c r="H9" s="156"/>
      <c r="I9" s="156"/>
      <c r="J9" s="156"/>
      <c r="K9" s="156"/>
      <c r="L9" s="156"/>
      <c r="M9" s="156"/>
      <c r="N9" s="156"/>
      <c r="O9" s="156"/>
    </row>
    <row r="10" ht="22.5" customHeight="1" spans="1:15">
      <c r="A10" s="205" t="s">
        <v>90</v>
      </c>
      <c r="B10" s="205" t="s">
        <v>91</v>
      </c>
      <c r="C10" s="156">
        <v>289680</v>
      </c>
      <c r="D10" s="156">
        <v>289680</v>
      </c>
      <c r="E10" s="156"/>
      <c r="F10" s="156">
        <v>289680</v>
      </c>
      <c r="G10" s="156"/>
      <c r="H10" s="156"/>
      <c r="I10" s="156"/>
      <c r="J10" s="156"/>
      <c r="K10" s="156"/>
      <c r="L10" s="156"/>
      <c r="M10" s="156"/>
      <c r="N10" s="156"/>
      <c r="O10" s="156"/>
    </row>
    <row r="11" ht="22.5" customHeight="1" spans="1:15">
      <c r="A11" s="205" t="s">
        <v>92</v>
      </c>
      <c r="B11" s="205" t="str">
        <f>"  "&amp;"新闻出版电影"</f>
        <v>  新闻出版电影</v>
      </c>
      <c r="C11" s="156">
        <v>289680</v>
      </c>
      <c r="D11" s="156">
        <v>289680</v>
      </c>
      <c r="E11" s="156"/>
      <c r="F11" s="156">
        <v>289680</v>
      </c>
      <c r="G11" s="156"/>
      <c r="H11" s="156"/>
      <c r="I11" s="156"/>
      <c r="J11" s="156"/>
      <c r="K11" s="156"/>
      <c r="L11" s="156"/>
      <c r="M11" s="156"/>
      <c r="N11" s="156"/>
      <c r="O11" s="156"/>
    </row>
    <row r="12" ht="22.5" customHeight="1" spans="1:15">
      <c r="A12" s="205" t="s">
        <v>93</v>
      </c>
      <c r="B12" s="205" t="str">
        <f>"    "&amp;"电影"</f>
        <v>    电影</v>
      </c>
      <c r="C12" s="156">
        <v>289680</v>
      </c>
      <c r="D12" s="156">
        <v>289680</v>
      </c>
      <c r="E12" s="156"/>
      <c r="F12" s="156">
        <v>289680</v>
      </c>
      <c r="G12" s="156"/>
      <c r="H12" s="156"/>
      <c r="I12" s="156"/>
      <c r="J12" s="156"/>
      <c r="K12" s="156"/>
      <c r="L12" s="156"/>
      <c r="M12" s="156"/>
      <c r="N12" s="156"/>
      <c r="O12" s="156"/>
    </row>
    <row r="13" ht="22.5" customHeight="1" spans="1:15">
      <c r="A13" s="205" t="s">
        <v>94</v>
      </c>
      <c r="B13" s="205" t="s">
        <v>95</v>
      </c>
      <c r="C13" s="156">
        <v>544916.16</v>
      </c>
      <c r="D13" s="156">
        <v>544916.16</v>
      </c>
      <c r="E13" s="156">
        <v>518708.16</v>
      </c>
      <c r="F13" s="156">
        <v>26208</v>
      </c>
      <c r="G13" s="156"/>
      <c r="H13" s="156"/>
      <c r="I13" s="156"/>
      <c r="J13" s="156"/>
      <c r="K13" s="156"/>
      <c r="L13" s="156"/>
      <c r="M13" s="156"/>
      <c r="N13" s="156"/>
      <c r="O13" s="156"/>
    </row>
    <row r="14" ht="22.5" customHeight="1" spans="1:15">
      <c r="A14" s="205" t="s">
        <v>96</v>
      </c>
      <c r="B14" s="205" t="str">
        <f>"  "&amp;"行政事业单位养老支出"</f>
        <v>  行政事业单位养老支出</v>
      </c>
      <c r="C14" s="156">
        <v>518708.16</v>
      </c>
      <c r="D14" s="156">
        <v>518708.16</v>
      </c>
      <c r="E14" s="156">
        <v>518708.16</v>
      </c>
      <c r="F14" s="156"/>
      <c r="G14" s="156"/>
      <c r="H14" s="156"/>
      <c r="I14" s="156"/>
      <c r="J14" s="156"/>
      <c r="K14" s="156"/>
      <c r="L14" s="156"/>
      <c r="M14" s="156"/>
      <c r="N14" s="156"/>
      <c r="O14" s="156"/>
    </row>
    <row r="15" ht="22.5" customHeight="1" spans="1:15">
      <c r="A15" s="205" t="s">
        <v>97</v>
      </c>
      <c r="B15" s="205" t="str">
        <f>"    "&amp;"机关事业单位基本养老保险缴费支出"</f>
        <v>    机关事业单位基本养老保险缴费支出</v>
      </c>
      <c r="C15" s="156">
        <v>518708.16</v>
      </c>
      <c r="D15" s="156">
        <v>518708.16</v>
      </c>
      <c r="E15" s="156">
        <v>518708.16</v>
      </c>
      <c r="F15" s="156"/>
      <c r="G15" s="156"/>
      <c r="H15" s="156"/>
      <c r="I15" s="156"/>
      <c r="J15" s="156"/>
      <c r="K15" s="156"/>
      <c r="L15" s="156"/>
      <c r="M15" s="156"/>
      <c r="N15" s="156"/>
      <c r="O15" s="156"/>
    </row>
    <row r="16" ht="22.5" customHeight="1" spans="1:15">
      <c r="A16" s="205" t="s">
        <v>98</v>
      </c>
      <c r="B16" s="205" t="str">
        <f>"    "&amp;"机关事业单位职业年金缴费支出"</f>
        <v>    机关事业单位职业年金缴费支出</v>
      </c>
      <c r="C16" s="156"/>
      <c r="D16" s="156"/>
      <c r="E16" s="156"/>
      <c r="F16" s="156"/>
      <c r="G16" s="156"/>
      <c r="H16" s="156"/>
      <c r="I16" s="156"/>
      <c r="J16" s="156"/>
      <c r="K16" s="156"/>
      <c r="L16" s="156"/>
      <c r="M16" s="156"/>
      <c r="N16" s="156"/>
      <c r="O16" s="156"/>
    </row>
    <row r="17" ht="22.5" customHeight="1" spans="1:15">
      <c r="A17" s="205" t="s">
        <v>99</v>
      </c>
      <c r="B17" s="205" t="str">
        <f>"  "&amp;"抚恤"</f>
        <v>  抚恤</v>
      </c>
      <c r="C17" s="156">
        <v>26208</v>
      </c>
      <c r="D17" s="156">
        <v>26208</v>
      </c>
      <c r="E17" s="156"/>
      <c r="F17" s="156">
        <v>26208</v>
      </c>
      <c r="G17" s="156"/>
      <c r="H17" s="156"/>
      <c r="I17" s="156"/>
      <c r="J17" s="156"/>
      <c r="K17" s="156"/>
      <c r="L17" s="156"/>
      <c r="M17" s="156"/>
      <c r="N17" s="156"/>
      <c r="O17" s="156"/>
    </row>
    <row r="18" ht="22.5" customHeight="1" spans="1:15">
      <c r="A18" s="205" t="s">
        <v>100</v>
      </c>
      <c r="B18" s="205" t="str">
        <f>"    "&amp;"死亡抚恤"</f>
        <v>    死亡抚恤</v>
      </c>
      <c r="C18" s="156">
        <v>26208</v>
      </c>
      <c r="D18" s="156">
        <v>26208</v>
      </c>
      <c r="E18" s="156"/>
      <c r="F18" s="156">
        <v>26208</v>
      </c>
      <c r="G18" s="156"/>
      <c r="H18" s="156"/>
      <c r="I18" s="156"/>
      <c r="J18" s="156"/>
      <c r="K18" s="156"/>
      <c r="L18" s="156"/>
      <c r="M18" s="156"/>
      <c r="N18" s="156"/>
      <c r="O18" s="156"/>
    </row>
    <row r="19" ht="22.5" customHeight="1" spans="1:15">
      <c r="A19" s="205" t="s">
        <v>101</v>
      </c>
      <c r="B19" s="205" t="s">
        <v>102</v>
      </c>
      <c r="C19" s="156">
        <v>440153.59</v>
      </c>
      <c r="D19" s="156">
        <v>440153.59</v>
      </c>
      <c r="E19" s="156">
        <v>440153.59</v>
      </c>
      <c r="F19" s="156"/>
      <c r="G19" s="156"/>
      <c r="H19" s="156"/>
      <c r="I19" s="156"/>
      <c r="J19" s="156"/>
      <c r="K19" s="156"/>
      <c r="L19" s="156"/>
      <c r="M19" s="156"/>
      <c r="N19" s="156"/>
      <c r="O19" s="156"/>
    </row>
    <row r="20" ht="22.5" customHeight="1" spans="1:15">
      <c r="A20" s="205" t="s">
        <v>103</v>
      </c>
      <c r="B20" s="205" t="str">
        <f>"  "&amp;"行政事业单位医疗"</f>
        <v>  行政事业单位医疗</v>
      </c>
      <c r="C20" s="156">
        <v>440153.59</v>
      </c>
      <c r="D20" s="156">
        <v>440153.59</v>
      </c>
      <c r="E20" s="156">
        <v>440153.59</v>
      </c>
      <c r="F20" s="156"/>
      <c r="G20" s="156"/>
      <c r="H20" s="156"/>
      <c r="I20" s="156"/>
      <c r="J20" s="156"/>
      <c r="K20" s="156"/>
      <c r="L20" s="156"/>
      <c r="M20" s="156"/>
      <c r="N20" s="156"/>
      <c r="O20" s="156"/>
    </row>
    <row r="21" ht="22.5" customHeight="1" spans="1:15">
      <c r="A21" s="205" t="s">
        <v>104</v>
      </c>
      <c r="B21" s="205" t="str">
        <f>"    "&amp;"行政单位医疗"</f>
        <v>    行政单位医疗</v>
      </c>
      <c r="C21" s="156">
        <v>165462.75</v>
      </c>
      <c r="D21" s="156">
        <v>165462.75</v>
      </c>
      <c r="E21" s="156">
        <v>165462.75</v>
      </c>
      <c r="F21" s="156"/>
      <c r="G21" s="156"/>
      <c r="H21" s="156"/>
      <c r="I21" s="156"/>
      <c r="J21" s="156"/>
      <c r="K21" s="156"/>
      <c r="L21" s="156"/>
      <c r="M21" s="156"/>
      <c r="N21" s="156"/>
      <c r="O21" s="156"/>
    </row>
    <row r="22" ht="22.5" customHeight="1" spans="1:15">
      <c r="A22" s="205" t="s">
        <v>105</v>
      </c>
      <c r="B22" s="205" t="str">
        <f>"    "&amp;"事业单位医疗"</f>
        <v>    事业单位医疗</v>
      </c>
      <c r="C22" s="156">
        <v>71406.45</v>
      </c>
      <c r="D22" s="156">
        <v>71406.45</v>
      </c>
      <c r="E22" s="156">
        <v>71406.45</v>
      </c>
      <c r="F22" s="156"/>
      <c r="G22" s="156"/>
      <c r="H22" s="156"/>
      <c r="I22" s="156"/>
      <c r="J22" s="156"/>
      <c r="K22" s="156"/>
      <c r="L22" s="156"/>
      <c r="M22" s="156"/>
      <c r="N22" s="156"/>
      <c r="O22" s="156"/>
    </row>
    <row r="23" ht="22.5" customHeight="1" spans="1:15">
      <c r="A23" s="205" t="s">
        <v>106</v>
      </c>
      <c r="B23" s="205" t="str">
        <f>"    "&amp;"公务员医疗补助"</f>
        <v>    公务员医疗补助</v>
      </c>
      <c r="C23" s="156">
        <v>187692.54</v>
      </c>
      <c r="D23" s="156">
        <v>187692.54</v>
      </c>
      <c r="E23" s="156">
        <v>187692.54</v>
      </c>
      <c r="F23" s="156"/>
      <c r="G23" s="156"/>
      <c r="H23" s="156"/>
      <c r="I23" s="156"/>
      <c r="J23" s="156"/>
      <c r="K23" s="156"/>
      <c r="L23" s="156"/>
      <c r="M23" s="156"/>
      <c r="N23" s="156"/>
      <c r="O23" s="156"/>
    </row>
    <row r="24" ht="22.5" customHeight="1" spans="1:15">
      <c r="A24" s="205" t="s">
        <v>107</v>
      </c>
      <c r="B24" s="205" t="str">
        <f>"    "&amp;"其他行政事业单位医疗支出"</f>
        <v>    其他行政事业单位医疗支出</v>
      </c>
      <c r="C24" s="156">
        <v>15591.85</v>
      </c>
      <c r="D24" s="156">
        <v>15591.85</v>
      </c>
      <c r="E24" s="156">
        <v>15591.85</v>
      </c>
      <c r="F24" s="156"/>
      <c r="G24" s="156"/>
      <c r="H24" s="156"/>
      <c r="I24" s="156"/>
      <c r="J24" s="156"/>
      <c r="K24" s="156"/>
      <c r="L24" s="156"/>
      <c r="M24" s="156"/>
      <c r="N24" s="156"/>
      <c r="O24" s="156"/>
    </row>
    <row r="25" ht="22.5" customHeight="1" spans="1:15">
      <c r="A25" s="205" t="s">
        <v>108</v>
      </c>
      <c r="B25" s="205" t="s">
        <v>109</v>
      </c>
      <c r="C25" s="156">
        <v>412791.12</v>
      </c>
      <c r="D25" s="156">
        <v>412791.12</v>
      </c>
      <c r="E25" s="156">
        <v>412791.12</v>
      </c>
      <c r="F25" s="156"/>
      <c r="G25" s="156"/>
      <c r="H25" s="156"/>
      <c r="I25" s="156"/>
      <c r="J25" s="156"/>
      <c r="K25" s="156"/>
      <c r="L25" s="156"/>
      <c r="M25" s="156"/>
      <c r="N25" s="156"/>
      <c r="O25" s="156"/>
    </row>
    <row r="26" ht="22.5" customHeight="1" spans="1:15">
      <c r="A26" s="205" t="s">
        <v>110</v>
      </c>
      <c r="B26" s="205" t="str">
        <f>"  "&amp;"住房改革支出"</f>
        <v>  住房改革支出</v>
      </c>
      <c r="C26" s="156">
        <v>412791.12</v>
      </c>
      <c r="D26" s="156">
        <v>412791.12</v>
      </c>
      <c r="E26" s="156">
        <v>412791.12</v>
      </c>
      <c r="F26" s="156"/>
      <c r="G26" s="156"/>
      <c r="H26" s="156"/>
      <c r="I26" s="156"/>
      <c r="J26" s="156"/>
      <c r="K26" s="156"/>
      <c r="L26" s="156"/>
      <c r="M26" s="156"/>
      <c r="N26" s="156"/>
      <c r="O26" s="156"/>
    </row>
    <row r="27" ht="22.5" customHeight="1" spans="1:15">
      <c r="A27" s="205" t="s">
        <v>111</v>
      </c>
      <c r="B27" s="205" t="str">
        <f>"    "&amp;"住房公积金"</f>
        <v>    住房公积金</v>
      </c>
      <c r="C27" s="156">
        <v>412791.12</v>
      </c>
      <c r="D27" s="156">
        <v>412791.12</v>
      </c>
      <c r="E27" s="156">
        <v>412791.12</v>
      </c>
      <c r="F27" s="156"/>
      <c r="G27" s="156"/>
      <c r="H27" s="156"/>
      <c r="I27" s="156"/>
      <c r="J27" s="156"/>
      <c r="K27" s="156"/>
      <c r="L27" s="156"/>
      <c r="M27" s="156"/>
      <c r="N27" s="156"/>
      <c r="O27" s="156"/>
    </row>
    <row r="28" ht="22.5" customHeight="1" spans="1:15">
      <c r="A28" s="35" t="s">
        <v>112</v>
      </c>
      <c r="B28" s="214" t="s">
        <v>112</v>
      </c>
      <c r="C28" s="113">
        <v>6510458.35</v>
      </c>
      <c r="D28" s="156">
        <v>6510458.35</v>
      </c>
      <c r="E28" s="113">
        <v>5199570.35</v>
      </c>
      <c r="F28" s="113">
        <v>1310888</v>
      </c>
      <c r="G28" s="113"/>
      <c r="H28" s="156"/>
      <c r="I28" s="113"/>
      <c r="J28" s="156"/>
      <c r="K28" s="113"/>
      <c r="L28" s="113"/>
      <c r="M28" s="113"/>
      <c r="N28" s="113"/>
      <c r="O28" s="113"/>
    </row>
  </sheetData>
  <mergeCells count="11">
    <mergeCell ref="A2:O2"/>
    <mergeCell ref="A3:L3"/>
    <mergeCell ref="D4:F4"/>
    <mergeCell ref="J4:O4"/>
    <mergeCell ref="A28:B28"/>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8" workbookViewId="0">
      <selection activeCell="C14" sqref="C14"/>
    </sheetView>
  </sheetViews>
  <sheetFormatPr defaultColWidth="10.7166666666667" defaultRowHeight="14.25" customHeight="1" outlineLevelCol="3"/>
  <cols>
    <col min="1" max="1" width="45.85" customWidth="1"/>
    <col min="2" max="2" width="36" customWidth="1"/>
    <col min="3" max="3" width="41.85" customWidth="1"/>
    <col min="4" max="4" width="34.85" customWidth="1"/>
  </cols>
  <sheetData>
    <row r="1" ht="19.5" customHeight="1" spans="4:4">
      <c r="D1" s="40" t="s">
        <v>113</v>
      </c>
    </row>
    <row r="2" ht="36" customHeight="1" spans="1:4">
      <c r="A2" s="4" t="s">
        <v>114</v>
      </c>
      <c r="B2" s="196"/>
      <c r="C2" s="196"/>
      <c r="D2" s="196"/>
    </row>
    <row r="3" ht="24" customHeight="1" spans="1:4">
      <c r="A3" s="6" t="str">
        <f>"单位名称："&amp;"中国共产党维西傈僳族自治县委员会宣传部"</f>
        <v>单位名称：中国共产党维西傈僳族自治县委员会宣传部</v>
      </c>
      <c r="B3" s="197"/>
      <c r="C3" s="197"/>
      <c r="D3" s="120" t="s">
        <v>2</v>
      </c>
    </row>
    <row r="4" ht="19.5" customHeight="1" spans="1:4">
      <c r="A4" s="12" t="s">
        <v>3</v>
      </c>
      <c r="B4" s="14"/>
      <c r="C4" s="12" t="s">
        <v>4</v>
      </c>
      <c r="D4" s="14"/>
    </row>
    <row r="5" ht="21.75" customHeight="1" spans="1:4">
      <c r="A5" s="30" t="s">
        <v>5</v>
      </c>
      <c r="B5" s="128" t="s">
        <v>6</v>
      </c>
      <c r="C5" s="30" t="s">
        <v>115</v>
      </c>
      <c r="D5" s="128" t="s">
        <v>6</v>
      </c>
    </row>
    <row r="6" ht="17.25" customHeight="1" spans="1:4">
      <c r="A6" s="32"/>
      <c r="B6" s="18"/>
      <c r="C6" s="32"/>
      <c r="D6" s="18"/>
    </row>
    <row r="7" ht="22.5" customHeight="1" spans="1:4">
      <c r="A7" s="198" t="s">
        <v>116</v>
      </c>
      <c r="B7" s="199">
        <v>6510458.35</v>
      </c>
      <c r="C7" s="200" t="s">
        <v>117</v>
      </c>
      <c r="D7" s="113">
        <v>6510458.35</v>
      </c>
    </row>
    <row r="8" ht="22.5" customHeight="1" spans="1:4">
      <c r="A8" s="201" t="s">
        <v>118</v>
      </c>
      <c r="B8" s="199">
        <v>6510458.35</v>
      </c>
      <c r="C8" s="202" t="s">
        <v>119</v>
      </c>
      <c r="D8" s="113">
        <v>4822917.48</v>
      </c>
    </row>
    <row r="9" ht="22.5" customHeight="1" spans="1:4">
      <c r="A9" s="201" t="s">
        <v>120</v>
      </c>
      <c r="B9" s="203"/>
      <c r="C9" s="202" t="s">
        <v>121</v>
      </c>
      <c r="D9" s="113"/>
    </row>
    <row r="10" ht="22.5" customHeight="1" spans="1:4">
      <c r="A10" s="201" t="s">
        <v>122</v>
      </c>
      <c r="B10" s="203"/>
      <c r="C10" s="202" t="s">
        <v>123</v>
      </c>
      <c r="D10" s="113"/>
    </row>
    <row r="11" ht="22.5" customHeight="1" spans="1:4">
      <c r="A11" s="204" t="s">
        <v>124</v>
      </c>
      <c r="B11" s="153"/>
      <c r="C11" s="202" t="s">
        <v>125</v>
      </c>
      <c r="D11" s="113"/>
    </row>
    <row r="12" ht="22.5" customHeight="1" spans="1:4">
      <c r="A12" s="201" t="s">
        <v>118</v>
      </c>
      <c r="B12" s="153"/>
      <c r="C12" s="202" t="s">
        <v>126</v>
      </c>
      <c r="D12" s="113"/>
    </row>
    <row r="13" ht="22.5" customHeight="1" spans="1:4">
      <c r="A13" s="201" t="s">
        <v>120</v>
      </c>
      <c r="B13" s="153"/>
      <c r="C13" s="202" t="s">
        <v>127</v>
      </c>
      <c r="D13" s="113"/>
    </row>
    <row r="14" ht="22.5" customHeight="1" spans="1:4">
      <c r="A14" s="201" t="s">
        <v>122</v>
      </c>
      <c r="B14" s="153"/>
      <c r="C14" s="202" t="s">
        <v>128</v>
      </c>
      <c r="D14" s="113">
        <v>289680</v>
      </c>
    </row>
    <row r="15" ht="22.5" customHeight="1" spans="1:4">
      <c r="A15" s="201"/>
      <c r="B15" s="201"/>
      <c r="C15" s="202" t="s">
        <v>129</v>
      </c>
      <c r="D15" s="113">
        <v>544916.16</v>
      </c>
    </row>
    <row r="16" ht="22.5" customHeight="1" spans="1:4">
      <c r="A16" s="201"/>
      <c r="B16" s="205"/>
      <c r="C16" s="202" t="s">
        <v>130</v>
      </c>
      <c r="D16" s="113">
        <v>440153.59</v>
      </c>
    </row>
    <row r="17" ht="22.5" customHeight="1" spans="1:4">
      <c r="A17" s="206"/>
      <c r="B17" s="198"/>
      <c r="C17" s="202" t="s">
        <v>131</v>
      </c>
      <c r="D17" s="113"/>
    </row>
    <row r="18" ht="22.5" customHeight="1" spans="1:4">
      <c r="A18" s="206"/>
      <c r="B18" s="198"/>
      <c r="C18" s="202" t="s">
        <v>132</v>
      </c>
      <c r="D18" s="113"/>
    </row>
    <row r="19" ht="22.5" customHeight="1" spans="1:4">
      <c r="A19" s="144"/>
      <c r="B19" s="144"/>
      <c r="C19" s="202" t="s">
        <v>133</v>
      </c>
      <c r="D19" s="113"/>
    </row>
    <row r="20" ht="22.5" customHeight="1" spans="1:4">
      <c r="A20" s="144"/>
      <c r="B20" s="144"/>
      <c r="C20" s="202" t="s">
        <v>134</v>
      </c>
      <c r="D20" s="113"/>
    </row>
    <row r="21" ht="22.5" customHeight="1" spans="1:4">
      <c r="A21" s="144"/>
      <c r="B21" s="144"/>
      <c r="C21" s="202" t="s">
        <v>135</v>
      </c>
      <c r="D21" s="113"/>
    </row>
    <row r="22" ht="22.5" customHeight="1" spans="1:4">
      <c r="A22" s="144"/>
      <c r="B22" s="144"/>
      <c r="C22" s="202" t="s">
        <v>136</v>
      </c>
      <c r="D22" s="113"/>
    </row>
    <row r="23" ht="22.5" customHeight="1" spans="1:4">
      <c r="A23" s="144"/>
      <c r="B23" s="144"/>
      <c r="C23" s="202" t="s">
        <v>137</v>
      </c>
      <c r="D23" s="113"/>
    </row>
    <row r="24" ht="22.5" customHeight="1" spans="1:4">
      <c r="A24" s="144"/>
      <c r="B24" s="144"/>
      <c r="C24" s="202" t="s">
        <v>138</v>
      </c>
      <c r="D24" s="113"/>
    </row>
    <row r="25" ht="22.5" customHeight="1" spans="1:4">
      <c r="A25" s="144"/>
      <c r="B25" s="144"/>
      <c r="C25" s="202" t="s">
        <v>139</v>
      </c>
      <c r="D25" s="113"/>
    </row>
    <row r="26" ht="22.5" customHeight="1" spans="1:4">
      <c r="A26" s="144"/>
      <c r="B26" s="144"/>
      <c r="C26" s="202" t="s">
        <v>140</v>
      </c>
      <c r="D26" s="113">
        <v>412791.12</v>
      </c>
    </row>
    <row r="27" ht="22.5" customHeight="1" spans="1:4">
      <c r="A27" s="144"/>
      <c r="B27" s="144"/>
      <c r="C27" s="202" t="s">
        <v>141</v>
      </c>
      <c r="D27" s="113"/>
    </row>
    <row r="28" ht="22.5" customHeight="1" spans="1:4">
      <c r="A28" s="144"/>
      <c r="B28" s="144"/>
      <c r="C28" s="202" t="s">
        <v>142</v>
      </c>
      <c r="D28" s="113"/>
    </row>
    <row r="29" ht="22.5" customHeight="1" spans="1:4">
      <c r="A29" s="144"/>
      <c r="B29" s="144"/>
      <c r="C29" s="202" t="s">
        <v>143</v>
      </c>
      <c r="D29" s="113"/>
    </row>
    <row r="30" ht="22.5" customHeight="1" spans="1:4">
      <c r="A30" s="144"/>
      <c r="B30" s="144"/>
      <c r="C30" s="202" t="s">
        <v>144</v>
      </c>
      <c r="D30" s="113"/>
    </row>
    <row r="31" ht="22.5" customHeight="1" spans="1:4">
      <c r="A31" s="207"/>
      <c r="B31" s="198"/>
      <c r="C31" s="202" t="s">
        <v>145</v>
      </c>
      <c r="D31" s="113"/>
    </row>
    <row r="32" ht="22.5" customHeight="1" spans="1:4">
      <c r="A32" s="207"/>
      <c r="B32" s="198"/>
      <c r="C32" s="202" t="s">
        <v>146</v>
      </c>
      <c r="D32" s="113"/>
    </row>
    <row r="33" ht="22.5" customHeight="1" spans="1:4">
      <c r="A33" s="207"/>
      <c r="B33" s="198"/>
      <c r="C33" s="202" t="s">
        <v>147</v>
      </c>
      <c r="D33" s="113"/>
    </row>
    <row r="34" ht="22.5" customHeight="1" spans="1:4">
      <c r="A34" s="207"/>
      <c r="B34" s="198"/>
      <c r="C34" s="202" t="s">
        <v>148</v>
      </c>
      <c r="D34" s="113"/>
    </row>
    <row r="35" ht="22.5" customHeight="1" spans="1:4">
      <c r="A35" s="207"/>
      <c r="B35" s="198"/>
      <c r="C35" s="206" t="s">
        <v>149</v>
      </c>
      <c r="D35" s="198"/>
    </row>
    <row r="36" ht="22.5" customHeight="1" spans="1:4">
      <c r="A36" s="208" t="s">
        <v>150</v>
      </c>
      <c r="B36" s="209">
        <v>6510458.35</v>
      </c>
      <c r="C36" s="207" t="s">
        <v>52</v>
      </c>
      <c r="D36" s="209">
        <v>6510458.35</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A1" sqref="A1"/>
    </sheetView>
  </sheetViews>
  <sheetFormatPr defaultColWidth="10.7166666666667" defaultRowHeight="14.25" customHeight="1" outlineLevelCol="6"/>
  <cols>
    <col min="1" max="1" width="23.575" customWidth="1"/>
    <col min="2" max="2" width="51.275" customWidth="1"/>
    <col min="3" max="3" width="28.275" customWidth="1"/>
    <col min="4" max="4" width="23.85" customWidth="1"/>
    <col min="5" max="7" width="28.275" customWidth="1"/>
  </cols>
  <sheetData>
    <row r="1" customHeight="1" spans="4:7">
      <c r="D1" s="146"/>
      <c r="F1" s="65"/>
      <c r="G1" s="40" t="s">
        <v>151</v>
      </c>
    </row>
    <row r="2" ht="39" customHeight="1" spans="1:7">
      <c r="A2" s="4" t="s">
        <v>152</v>
      </c>
      <c r="B2" s="127"/>
      <c r="C2" s="127"/>
      <c r="D2" s="127"/>
      <c r="E2" s="127"/>
      <c r="F2" s="127"/>
      <c r="G2" s="127"/>
    </row>
    <row r="3" ht="18" customHeight="1" spans="1:7">
      <c r="A3" s="6" t="str">
        <f>"单位名称："&amp;"中国共产党维西傈僳族自治县委员会宣传部"</f>
        <v>单位名称：中国共产党维西傈僳族自治县委员会宣传部</v>
      </c>
      <c r="B3" s="184"/>
      <c r="C3" s="173"/>
      <c r="D3" s="173"/>
      <c r="E3" s="173"/>
      <c r="F3" s="123"/>
      <c r="G3" s="120" t="s">
        <v>2</v>
      </c>
    </row>
    <row r="4" ht="20.25" customHeight="1" spans="1:7">
      <c r="A4" s="185" t="s">
        <v>153</v>
      </c>
      <c r="B4" s="186"/>
      <c r="C4" s="128" t="s">
        <v>57</v>
      </c>
      <c r="D4" s="161" t="s">
        <v>77</v>
      </c>
      <c r="E4" s="13"/>
      <c r="F4" s="14"/>
      <c r="G4" s="151" t="s">
        <v>78</v>
      </c>
    </row>
    <row r="5" ht="20.25" customHeight="1" spans="1:7">
      <c r="A5" s="187" t="s">
        <v>75</v>
      </c>
      <c r="B5" s="187" t="s">
        <v>76</v>
      </c>
      <c r="C5" s="32"/>
      <c r="D5" s="188" t="s">
        <v>59</v>
      </c>
      <c r="E5" s="188" t="s">
        <v>154</v>
      </c>
      <c r="F5" s="188" t="s">
        <v>155</v>
      </c>
      <c r="G5" s="114"/>
    </row>
    <row r="6" ht="19.5" customHeight="1" spans="1:7">
      <c r="A6" s="187" t="s">
        <v>156</v>
      </c>
      <c r="B6" s="187" t="s">
        <v>157</v>
      </c>
      <c r="C6" s="187" t="s">
        <v>158</v>
      </c>
      <c r="D6" s="188">
        <v>4</v>
      </c>
      <c r="E6" s="189" t="s">
        <v>159</v>
      </c>
      <c r="F6" s="189" t="s">
        <v>160</v>
      </c>
      <c r="G6" s="187" t="s">
        <v>161</v>
      </c>
    </row>
    <row r="7" ht="22.5" customHeight="1" spans="1:7">
      <c r="A7" s="142" t="s">
        <v>86</v>
      </c>
      <c r="B7" s="142" t="s">
        <v>87</v>
      </c>
      <c r="C7" s="190">
        <v>4822917.48</v>
      </c>
      <c r="D7" s="190">
        <v>3827917.48</v>
      </c>
      <c r="E7" s="190">
        <v>3505981.84</v>
      </c>
      <c r="F7" s="190">
        <v>321935.64</v>
      </c>
      <c r="G7" s="190">
        <v>995000</v>
      </c>
    </row>
    <row r="8" ht="22.5" customHeight="1" spans="1:7">
      <c r="A8" s="191" t="s">
        <v>88</v>
      </c>
      <c r="B8" s="191" t="s">
        <v>162</v>
      </c>
      <c r="C8" s="190">
        <v>4822917.48</v>
      </c>
      <c r="D8" s="190">
        <v>3827917.48</v>
      </c>
      <c r="E8" s="190">
        <v>3505981.84</v>
      </c>
      <c r="F8" s="190">
        <v>321935.64</v>
      </c>
      <c r="G8" s="190">
        <v>995000</v>
      </c>
    </row>
    <row r="9" ht="22.5" customHeight="1" spans="1:7">
      <c r="A9" s="192" t="s">
        <v>89</v>
      </c>
      <c r="B9" s="192" t="s">
        <v>163</v>
      </c>
      <c r="C9" s="190">
        <v>4822917.48</v>
      </c>
      <c r="D9" s="190">
        <v>3827917.48</v>
      </c>
      <c r="E9" s="190">
        <v>3505981.84</v>
      </c>
      <c r="F9" s="190">
        <v>321935.64</v>
      </c>
      <c r="G9" s="190">
        <v>995000</v>
      </c>
    </row>
    <row r="10" ht="22.5" customHeight="1" spans="1:7">
      <c r="A10" s="142" t="s">
        <v>90</v>
      </c>
      <c r="B10" s="142" t="s">
        <v>91</v>
      </c>
      <c r="C10" s="190">
        <v>289680</v>
      </c>
      <c r="D10" s="190"/>
      <c r="E10" s="190"/>
      <c r="F10" s="190"/>
      <c r="G10" s="190">
        <v>289680</v>
      </c>
    </row>
    <row r="11" ht="22.5" customHeight="1" spans="1:7">
      <c r="A11" s="191" t="s">
        <v>92</v>
      </c>
      <c r="B11" s="191" t="s">
        <v>164</v>
      </c>
      <c r="C11" s="190">
        <v>289680</v>
      </c>
      <c r="D11" s="190"/>
      <c r="E11" s="190"/>
      <c r="F11" s="190"/>
      <c r="G11" s="190">
        <v>289680</v>
      </c>
    </row>
    <row r="12" ht="22.5" customHeight="1" spans="1:7">
      <c r="A12" s="192" t="s">
        <v>93</v>
      </c>
      <c r="B12" s="192" t="s">
        <v>165</v>
      </c>
      <c r="C12" s="190">
        <v>289680</v>
      </c>
      <c r="D12" s="190"/>
      <c r="E12" s="190"/>
      <c r="F12" s="190"/>
      <c r="G12" s="190">
        <v>289680</v>
      </c>
    </row>
    <row r="13" ht="22.5" customHeight="1" spans="1:7">
      <c r="A13" s="142" t="s">
        <v>94</v>
      </c>
      <c r="B13" s="142" t="s">
        <v>95</v>
      </c>
      <c r="C13" s="190">
        <v>544916.16</v>
      </c>
      <c r="D13" s="190">
        <v>518708.16</v>
      </c>
      <c r="E13" s="190">
        <v>518708.16</v>
      </c>
      <c r="F13" s="190"/>
      <c r="G13" s="190">
        <v>26208</v>
      </c>
    </row>
    <row r="14" ht="22.5" customHeight="1" spans="1:7">
      <c r="A14" s="191" t="s">
        <v>96</v>
      </c>
      <c r="B14" s="191" t="s">
        <v>166</v>
      </c>
      <c r="C14" s="190">
        <v>518708.16</v>
      </c>
      <c r="D14" s="190">
        <v>518708.16</v>
      </c>
      <c r="E14" s="190">
        <v>518708.16</v>
      </c>
      <c r="F14" s="190"/>
      <c r="G14" s="190"/>
    </row>
    <row r="15" ht="22.5" customHeight="1" spans="1:7">
      <c r="A15" s="192" t="s">
        <v>97</v>
      </c>
      <c r="B15" s="192" t="s">
        <v>167</v>
      </c>
      <c r="C15" s="190">
        <v>518708.16</v>
      </c>
      <c r="D15" s="190">
        <v>518708.16</v>
      </c>
      <c r="E15" s="190">
        <v>518708.16</v>
      </c>
      <c r="F15" s="190"/>
      <c r="G15" s="190"/>
    </row>
    <row r="16" ht="22.5" customHeight="1" spans="1:7">
      <c r="A16" s="191" t="s">
        <v>99</v>
      </c>
      <c r="B16" s="191" t="s">
        <v>168</v>
      </c>
      <c r="C16" s="190">
        <v>26208</v>
      </c>
      <c r="D16" s="190"/>
      <c r="E16" s="190"/>
      <c r="F16" s="190"/>
      <c r="G16" s="190">
        <v>26208</v>
      </c>
    </row>
    <row r="17" ht="22.5" customHeight="1" spans="1:7">
      <c r="A17" s="192" t="s">
        <v>100</v>
      </c>
      <c r="B17" s="192" t="s">
        <v>169</v>
      </c>
      <c r="C17" s="190">
        <v>26208</v>
      </c>
      <c r="D17" s="190"/>
      <c r="E17" s="190"/>
      <c r="F17" s="190"/>
      <c r="G17" s="190">
        <v>26208</v>
      </c>
    </row>
    <row r="18" ht="22.5" customHeight="1" spans="1:7">
      <c r="A18" s="142" t="s">
        <v>101</v>
      </c>
      <c r="B18" s="142" t="s">
        <v>102</v>
      </c>
      <c r="C18" s="190">
        <v>440153.59</v>
      </c>
      <c r="D18" s="190">
        <v>440153.59</v>
      </c>
      <c r="E18" s="190">
        <v>440153.59</v>
      </c>
      <c r="F18" s="190"/>
      <c r="G18" s="190"/>
    </row>
    <row r="19" ht="22.5" customHeight="1" spans="1:7">
      <c r="A19" s="191" t="s">
        <v>103</v>
      </c>
      <c r="B19" s="191" t="s">
        <v>170</v>
      </c>
      <c r="C19" s="190">
        <v>440153.59</v>
      </c>
      <c r="D19" s="190">
        <v>440153.59</v>
      </c>
      <c r="E19" s="190">
        <v>440153.59</v>
      </c>
      <c r="F19" s="190"/>
      <c r="G19" s="190"/>
    </row>
    <row r="20" ht="22.5" customHeight="1" spans="1:7">
      <c r="A20" s="192" t="s">
        <v>104</v>
      </c>
      <c r="B20" s="192" t="s">
        <v>171</v>
      </c>
      <c r="C20" s="190">
        <v>165462.75</v>
      </c>
      <c r="D20" s="190">
        <v>165462.75</v>
      </c>
      <c r="E20" s="190">
        <v>165462.75</v>
      </c>
      <c r="F20" s="190"/>
      <c r="G20" s="190"/>
    </row>
    <row r="21" ht="22.5" customHeight="1" spans="1:7">
      <c r="A21" s="192" t="s">
        <v>105</v>
      </c>
      <c r="B21" s="192" t="s">
        <v>172</v>
      </c>
      <c r="C21" s="190">
        <v>71406.45</v>
      </c>
      <c r="D21" s="190">
        <v>71406.45</v>
      </c>
      <c r="E21" s="190">
        <v>71406.45</v>
      </c>
      <c r="F21" s="190"/>
      <c r="G21" s="190"/>
    </row>
    <row r="22" ht="22.5" customHeight="1" spans="1:7">
      <c r="A22" s="192" t="s">
        <v>106</v>
      </c>
      <c r="B22" s="192" t="s">
        <v>173</v>
      </c>
      <c r="C22" s="190">
        <v>187692.54</v>
      </c>
      <c r="D22" s="190">
        <v>187692.54</v>
      </c>
      <c r="E22" s="190">
        <v>187692.54</v>
      </c>
      <c r="F22" s="190"/>
      <c r="G22" s="190"/>
    </row>
    <row r="23" ht="22.5" customHeight="1" spans="1:7">
      <c r="A23" s="192" t="s">
        <v>107</v>
      </c>
      <c r="B23" s="192" t="s">
        <v>174</v>
      </c>
      <c r="C23" s="190">
        <v>15591.85</v>
      </c>
      <c r="D23" s="190">
        <v>15591.85</v>
      </c>
      <c r="E23" s="190">
        <v>15591.85</v>
      </c>
      <c r="F23" s="190"/>
      <c r="G23" s="190"/>
    </row>
    <row r="24" ht="22.5" customHeight="1" spans="1:7">
      <c r="A24" s="142" t="s">
        <v>108</v>
      </c>
      <c r="B24" s="142" t="s">
        <v>109</v>
      </c>
      <c r="C24" s="190">
        <v>412791.12</v>
      </c>
      <c r="D24" s="190">
        <v>412791.12</v>
      </c>
      <c r="E24" s="190">
        <v>412791.12</v>
      </c>
      <c r="F24" s="190"/>
      <c r="G24" s="190"/>
    </row>
    <row r="25" ht="22.5" customHeight="1" spans="1:7">
      <c r="A25" s="191" t="s">
        <v>110</v>
      </c>
      <c r="B25" s="191" t="s">
        <v>175</v>
      </c>
      <c r="C25" s="190">
        <v>412791.12</v>
      </c>
      <c r="D25" s="190">
        <v>412791.12</v>
      </c>
      <c r="E25" s="190">
        <v>412791.12</v>
      </c>
      <c r="F25" s="190"/>
      <c r="G25" s="190"/>
    </row>
    <row r="26" ht="22.5" customHeight="1" spans="1:7">
      <c r="A26" s="192" t="s">
        <v>111</v>
      </c>
      <c r="B26" s="192" t="s">
        <v>176</v>
      </c>
      <c r="C26" s="190">
        <v>412791.12</v>
      </c>
      <c r="D26" s="190">
        <v>412791.12</v>
      </c>
      <c r="E26" s="190">
        <v>412791.12</v>
      </c>
      <c r="F26" s="190"/>
      <c r="G26" s="190"/>
    </row>
    <row r="27" ht="22.5" customHeight="1" spans="1:7">
      <c r="A27" s="193" t="s">
        <v>112</v>
      </c>
      <c r="B27" s="194" t="s">
        <v>112</v>
      </c>
      <c r="C27" s="195">
        <v>6510458.35</v>
      </c>
      <c r="D27" s="190">
        <v>5199570.35</v>
      </c>
      <c r="E27" s="195">
        <v>4877634.71</v>
      </c>
      <c r="F27" s="195">
        <v>321935.64</v>
      </c>
      <c r="G27" s="195">
        <v>1310888</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0.7166666666667" defaultRowHeight="14.25" customHeight="1" outlineLevelRow="6" outlineLevelCol="5"/>
  <cols>
    <col min="1" max="2" width="32" customWidth="1"/>
    <col min="3" max="6" width="30.1416666666667" customWidth="1"/>
  </cols>
  <sheetData>
    <row r="1" customHeight="1" spans="1:6">
      <c r="A1" s="168"/>
      <c r="B1" s="168"/>
      <c r="C1" s="102"/>
      <c r="D1" s="169"/>
      <c r="F1" s="170" t="s">
        <v>177</v>
      </c>
    </row>
    <row r="2" ht="36.75" customHeight="1" spans="1:6">
      <c r="A2" s="171" t="s">
        <v>178</v>
      </c>
      <c r="B2" s="172"/>
      <c r="C2" s="172"/>
      <c r="D2" s="172"/>
      <c r="E2" s="172"/>
      <c r="F2" s="172"/>
    </row>
    <row r="3" ht="18.75" customHeight="1" spans="1:6">
      <c r="A3" s="6" t="str">
        <f>"单位名称："&amp;"中国共产党维西傈僳族自治县委员会宣传部"</f>
        <v>单位名称：中国共产党维西傈僳族自治县委员会宣传部</v>
      </c>
      <c r="B3" s="168"/>
      <c r="C3" s="102"/>
      <c r="D3" s="173"/>
      <c r="F3" s="170" t="s">
        <v>179</v>
      </c>
    </row>
    <row r="4" ht="19.5" customHeight="1" spans="1:6">
      <c r="A4" s="174" t="s">
        <v>180</v>
      </c>
      <c r="B4" s="175" t="s">
        <v>181</v>
      </c>
      <c r="C4" s="77" t="s">
        <v>182</v>
      </c>
      <c r="D4" s="176"/>
      <c r="E4" s="177"/>
      <c r="F4" s="175" t="s">
        <v>183</v>
      </c>
    </row>
    <row r="5" ht="19.5" customHeight="1" spans="1:6">
      <c r="A5" s="178"/>
      <c r="B5" s="179"/>
      <c r="C5" s="76" t="s">
        <v>59</v>
      </c>
      <c r="D5" s="76" t="s">
        <v>184</v>
      </c>
      <c r="E5" s="76" t="s">
        <v>185</v>
      </c>
      <c r="F5" s="179"/>
    </row>
    <row r="6" ht="18.75" customHeight="1" spans="1:6">
      <c r="A6" s="180">
        <v>1</v>
      </c>
      <c r="B6" s="180">
        <v>2</v>
      </c>
      <c r="C6" s="181">
        <v>3</v>
      </c>
      <c r="D6" s="180">
        <v>4</v>
      </c>
      <c r="E6" s="180">
        <v>5</v>
      </c>
      <c r="F6" s="180">
        <v>6</v>
      </c>
    </row>
    <row r="7" ht="22.5" customHeight="1" spans="1:6">
      <c r="A7" s="182">
        <v>20000</v>
      </c>
      <c r="B7" s="182"/>
      <c r="C7" s="183">
        <v>18000</v>
      </c>
      <c r="D7" s="182"/>
      <c r="E7" s="182">
        <v>18000</v>
      </c>
      <c r="F7" s="182">
        <v>2000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A1" sqref="A1"/>
    </sheetView>
  </sheetViews>
  <sheetFormatPr defaultColWidth="10.7166666666667" defaultRowHeight="14.25" customHeight="1"/>
  <cols>
    <col min="1" max="1" width="38.275" customWidth="1"/>
    <col min="2" max="2" width="29.7166666666667" customWidth="1"/>
    <col min="3" max="3" width="31" customWidth="1"/>
    <col min="4" max="4" width="11.85" customWidth="1"/>
    <col min="5" max="5" width="20.5666666666667" customWidth="1"/>
    <col min="6" max="6" width="12" customWidth="1"/>
    <col min="7" max="7" width="26.85" customWidth="1"/>
    <col min="8" max="21" width="23.1416666666667" customWidth="1"/>
    <col min="22" max="23" width="23.275" customWidth="1"/>
  </cols>
  <sheetData>
    <row r="1" ht="18.75" customHeight="1" spans="2:23">
      <c r="B1" s="157"/>
      <c r="D1" s="158"/>
      <c r="E1" s="158"/>
      <c r="F1" s="158"/>
      <c r="G1" s="158"/>
      <c r="H1" s="83"/>
      <c r="I1" s="83"/>
      <c r="J1" s="83"/>
      <c r="K1" s="83"/>
      <c r="L1" s="83"/>
      <c r="M1" s="83"/>
      <c r="N1" s="2"/>
      <c r="O1" s="2"/>
      <c r="P1" s="2"/>
      <c r="Q1" s="83"/>
      <c r="U1" s="157"/>
      <c r="W1" s="64" t="s">
        <v>186</v>
      </c>
    </row>
    <row r="2" ht="39.75" customHeight="1" spans="1:23">
      <c r="A2" s="159" t="s">
        <v>187</v>
      </c>
      <c r="B2" s="67"/>
      <c r="C2" s="67"/>
      <c r="D2" s="67"/>
      <c r="E2" s="67"/>
      <c r="F2" s="67"/>
      <c r="G2" s="67"/>
      <c r="H2" s="67"/>
      <c r="I2" s="67"/>
      <c r="J2" s="67"/>
      <c r="K2" s="67"/>
      <c r="L2" s="67"/>
      <c r="M2" s="67"/>
      <c r="N2" s="5"/>
      <c r="O2" s="5"/>
      <c r="P2" s="5"/>
      <c r="Q2" s="67"/>
      <c r="R2" s="67"/>
      <c r="S2" s="67"/>
      <c r="T2" s="67"/>
      <c r="U2" s="67"/>
      <c r="V2" s="67"/>
      <c r="W2" s="67"/>
    </row>
    <row r="3" ht="18.75" customHeight="1" spans="1:23">
      <c r="A3" s="6" t="str">
        <f>"单位名称："&amp;"中国共产党维西傈僳族自治县委员会宣传部"</f>
        <v>单位名称：中国共产党维西傈僳族自治县委员会宣传部</v>
      </c>
      <c r="B3" s="160"/>
      <c r="C3" s="160"/>
      <c r="D3" s="160"/>
      <c r="E3" s="160"/>
      <c r="F3" s="160"/>
      <c r="G3" s="160"/>
      <c r="H3" s="87"/>
      <c r="I3" s="87"/>
      <c r="J3" s="87"/>
      <c r="K3" s="87"/>
      <c r="L3" s="87"/>
      <c r="M3" s="87"/>
      <c r="N3" s="8"/>
      <c r="O3" s="8"/>
      <c r="P3" s="8"/>
      <c r="Q3" s="87"/>
      <c r="U3" s="157"/>
      <c r="W3" s="105" t="s">
        <v>179</v>
      </c>
    </row>
    <row r="4" ht="18" customHeight="1" spans="1:23">
      <c r="A4" s="10" t="s">
        <v>188</v>
      </c>
      <c r="B4" s="10" t="s">
        <v>189</v>
      </c>
      <c r="C4" s="10" t="s">
        <v>190</v>
      </c>
      <c r="D4" s="10" t="s">
        <v>191</v>
      </c>
      <c r="E4" s="10" t="s">
        <v>192</v>
      </c>
      <c r="F4" s="10" t="s">
        <v>193</v>
      </c>
      <c r="G4" s="10" t="s">
        <v>194</v>
      </c>
      <c r="H4" s="161" t="s">
        <v>195</v>
      </c>
      <c r="I4" s="108" t="s">
        <v>195</v>
      </c>
      <c r="J4" s="108"/>
      <c r="K4" s="108"/>
      <c r="L4" s="108"/>
      <c r="M4" s="108"/>
      <c r="N4" s="13"/>
      <c r="O4" s="13"/>
      <c r="P4" s="13"/>
      <c r="Q4" s="72" t="s">
        <v>63</v>
      </c>
      <c r="R4" s="108" t="s">
        <v>80</v>
      </c>
      <c r="S4" s="108"/>
      <c r="T4" s="108"/>
      <c r="U4" s="108"/>
      <c r="V4" s="108"/>
      <c r="W4" s="165"/>
    </row>
    <row r="5" ht="18" customHeight="1" spans="1:23">
      <c r="A5" s="15"/>
      <c r="B5" s="155"/>
      <c r="C5" s="15"/>
      <c r="D5" s="15"/>
      <c r="E5" s="15"/>
      <c r="F5" s="15"/>
      <c r="G5" s="15"/>
      <c r="H5" s="128" t="s">
        <v>57</v>
      </c>
      <c r="I5" s="161" t="s">
        <v>60</v>
      </c>
      <c r="J5" s="108"/>
      <c r="K5" s="108"/>
      <c r="L5" s="108"/>
      <c r="M5" s="165"/>
      <c r="N5" s="12" t="s">
        <v>196</v>
      </c>
      <c r="O5" s="13"/>
      <c r="P5" s="14"/>
      <c r="Q5" s="10" t="s">
        <v>63</v>
      </c>
      <c r="R5" s="161" t="s">
        <v>80</v>
      </c>
      <c r="S5" s="72" t="s">
        <v>66</v>
      </c>
      <c r="T5" s="108" t="s">
        <v>80</v>
      </c>
      <c r="U5" s="72" t="s">
        <v>68</v>
      </c>
      <c r="V5" s="72" t="s">
        <v>69</v>
      </c>
      <c r="W5" s="73" t="s">
        <v>70</v>
      </c>
    </row>
    <row r="6" ht="18.75" customHeight="1" spans="1:23">
      <c r="A6" s="31"/>
      <c r="B6" s="31"/>
      <c r="C6" s="31"/>
      <c r="D6" s="31"/>
      <c r="E6" s="31"/>
      <c r="F6" s="31"/>
      <c r="G6" s="31"/>
      <c r="H6" s="31"/>
      <c r="I6" s="166" t="s">
        <v>197</v>
      </c>
      <c r="J6" s="10" t="s">
        <v>198</v>
      </c>
      <c r="K6" s="10" t="s">
        <v>199</v>
      </c>
      <c r="L6" s="10" t="s">
        <v>200</v>
      </c>
      <c r="M6" s="10" t="s">
        <v>201</v>
      </c>
      <c r="N6" s="10" t="s">
        <v>60</v>
      </c>
      <c r="O6" s="10" t="s">
        <v>61</v>
      </c>
      <c r="P6" s="10" t="s">
        <v>62</v>
      </c>
      <c r="Q6" s="31"/>
      <c r="R6" s="10" t="s">
        <v>59</v>
      </c>
      <c r="S6" s="10" t="s">
        <v>66</v>
      </c>
      <c r="T6" s="10" t="s">
        <v>202</v>
      </c>
      <c r="U6" s="10" t="s">
        <v>68</v>
      </c>
      <c r="V6" s="10" t="s">
        <v>69</v>
      </c>
      <c r="W6" s="10" t="s">
        <v>70</v>
      </c>
    </row>
    <row r="7" ht="37.5" customHeight="1" spans="1:23">
      <c r="A7" s="131"/>
      <c r="B7" s="131"/>
      <c r="C7" s="131"/>
      <c r="D7" s="131"/>
      <c r="E7" s="131"/>
      <c r="F7" s="131"/>
      <c r="G7" s="131"/>
      <c r="H7" s="131"/>
      <c r="I7" s="112" t="s">
        <v>59</v>
      </c>
      <c r="J7" s="17" t="s">
        <v>203</v>
      </c>
      <c r="K7" s="17" t="s">
        <v>199</v>
      </c>
      <c r="L7" s="17" t="s">
        <v>200</v>
      </c>
      <c r="M7" s="17" t="s">
        <v>201</v>
      </c>
      <c r="N7" s="17" t="s">
        <v>199</v>
      </c>
      <c r="O7" s="17" t="s">
        <v>200</v>
      </c>
      <c r="P7" s="17" t="s">
        <v>201</v>
      </c>
      <c r="Q7" s="17" t="s">
        <v>63</v>
      </c>
      <c r="R7" s="17" t="s">
        <v>59</v>
      </c>
      <c r="S7" s="17" t="s">
        <v>66</v>
      </c>
      <c r="T7" s="17" t="s">
        <v>202</v>
      </c>
      <c r="U7" s="17" t="s">
        <v>68</v>
      </c>
      <c r="V7" s="17" t="s">
        <v>69</v>
      </c>
      <c r="W7" s="17" t="s">
        <v>70</v>
      </c>
    </row>
    <row r="8" ht="19.5" customHeight="1" spans="1:23">
      <c r="A8" s="162">
        <v>1</v>
      </c>
      <c r="B8" s="162">
        <v>2</v>
      </c>
      <c r="C8" s="162">
        <v>3</v>
      </c>
      <c r="D8" s="162">
        <v>4</v>
      </c>
      <c r="E8" s="162">
        <v>5</v>
      </c>
      <c r="F8" s="162">
        <v>6</v>
      </c>
      <c r="G8" s="162">
        <v>7</v>
      </c>
      <c r="H8" s="162">
        <v>8</v>
      </c>
      <c r="I8" s="162">
        <v>9</v>
      </c>
      <c r="J8" s="162">
        <v>10</v>
      </c>
      <c r="K8" s="162">
        <v>11</v>
      </c>
      <c r="L8" s="162">
        <v>12</v>
      </c>
      <c r="M8" s="162">
        <v>13</v>
      </c>
      <c r="N8" s="162">
        <v>14</v>
      </c>
      <c r="O8" s="162">
        <v>15</v>
      </c>
      <c r="P8" s="162">
        <v>16</v>
      </c>
      <c r="Q8" s="162">
        <v>17</v>
      </c>
      <c r="R8" s="162">
        <v>18</v>
      </c>
      <c r="S8" s="162">
        <v>19</v>
      </c>
      <c r="T8" s="162">
        <v>20</v>
      </c>
      <c r="U8" s="162">
        <v>21</v>
      </c>
      <c r="V8" s="162">
        <v>22</v>
      </c>
      <c r="W8" s="162">
        <v>23</v>
      </c>
    </row>
    <row r="9" ht="22.5" customHeight="1" spans="1:23">
      <c r="A9" s="34" t="s">
        <v>72</v>
      </c>
      <c r="B9" s="34"/>
      <c r="C9" s="34"/>
      <c r="D9" s="34"/>
      <c r="E9" s="34"/>
      <c r="F9" s="34"/>
      <c r="G9" s="34"/>
      <c r="H9" s="113"/>
      <c r="I9" s="113"/>
      <c r="J9" s="113"/>
      <c r="K9" s="167"/>
      <c r="L9" s="113"/>
      <c r="M9" s="167"/>
      <c r="N9" s="167"/>
      <c r="O9" s="167"/>
      <c r="P9" s="167"/>
      <c r="Q9" s="113"/>
      <c r="R9" s="113"/>
      <c r="S9" s="113"/>
      <c r="T9" s="113"/>
      <c r="U9" s="113"/>
      <c r="V9" s="113"/>
      <c r="W9" s="113"/>
    </row>
    <row r="10" ht="22.5" customHeight="1" spans="1:23">
      <c r="A10" s="34" t="s">
        <v>72</v>
      </c>
      <c r="B10" s="34" t="s">
        <v>204</v>
      </c>
      <c r="C10" s="34" t="s">
        <v>205</v>
      </c>
      <c r="D10" s="34" t="s">
        <v>89</v>
      </c>
      <c r="E10" s="34" t="s">
        <v>163</v>
      </c>
      <c r="F10" s="34" t="s">
        <v>206</v>
      </c>
      <c r="G10" s="34" t="s">
        <v>207</v>
      </c>
      <c r="H10" s="113">
        <v>723228</v>
      </c>
      <c r="I10" s="113">
        <v>723228</v>
      </c>
      <c r="J10" s="113"/>
      <c r="K10" s="167"/>
      <c r="L10" s="113">
        <v>723228</v>
      </c>
      <c r="M10" s="167"/>
      <c r="N10" s="153"/>
      <c r="O10" s="153"/>
      <c r="P10" s="153"/>
      <c r="Q10" s="113"/>
      <c r="R10" s="113"/>
      <c r="S10" s="113"/>
      <c r="T10" s="113"/>
      <c r="U10" s="113"/>
      <c r="V10" s="113"/>
      <c r="W10" s="113"/>
    </row>
    <row r="11" ht="22.5" customHeight="1" spans="1:23">
      <c r="A11" s="34" t="s">
        <v>72</v>
      </c>
      <c r="B11" s="34" t="s">
        <v>208</v>
      </c>
      <c r="C11" s="34" t="s">
        <v>209</v>
      </c>
      <c r="D11" s="34" t="s">
        <v>89</v>
      </c>
      <c r="E11" s="34" t="s">
        <v>163</v>
      </c>
      <c r="F11" s="34" t="s">
        <v>206</v>
      </c>
      <c r="G11" s="34" t="s">
        <v>207</v>
      </c>
      <c r="H11" s="113">
        <v>280812</v>
      </c>
      <c r="I11" s="113">
        <v>280812</v>
      </c>
      <c r="J11" s="24"/>
      <c r="K11" s="24"/>
      <c r="L11" s="113">
        <v>280812</v>
      </c>
      <c r="M11" s="24"/>
      <c r="N11" s="153"/>
      <c r="O11" s="153"/>
      <c r="P11" s="153"/>
      <c r="Q11" s="113"/>
      <c r="R11" s="113"/>
      <c r="S11" s="113"/>
      <c r="T11" s="113"/>
      <c r="U11" s="113"/>
      <c r="V11" s="113"/>
      <c r="W11" s="113"/>
    </row>
    <row r="12" ht="22.5" customHeight="1" spans="1:23">
      <c r="A12" s="34" t="s">
        <v>72</v>
      </c>
      <c r="B12" s="34" t="s">
        <v>208</v>
      </c>
      <c r="C12" s="34" t="s">
        <v>209</v>
      </c>
      <c r="D12" s="34" t="s">
        <v>89</v>
      </c>
      <c r="E12" s="34" t="s">
        <v>163</v>
      </c>
      <c r="F12" s="34" t="s">
        <v>210</v>
      </c>
      <c r="G12" s="34" t="s">
        <v>211</v>
      </c>
      <c r="H12" s="113">
        <v>126510</v>
      </c>
      <c r="I12" s="113">
        <v>126510</v>
      </c>
      <c r="J12" s="24"/>
      <c r="K12" s="24"/>
      <c r="L12" s="113">
        <v>126510</v>
      </c>
      <c r="M12" s="24"/>
      <c r="N12" s="153"/>
      <c r="O12" s="153"/>
      <c r="P12" s="153"/>
      <c r="Q12" s="113"/>
      <c r="R12" s="113"/>
      <c r="S12" s="113"/>
      <c r="T12" s="113"/>
      <c r="U12" s="113"/>
      <c r="V12" s="113"/>
      <c r="W12" s="113"/>
    </row>
    <row r="13" ht="22.5" customHeight="1" spans="1:23">
      <c r="A13" s="34" t="s">
        <v>72</v>
      </c>
      <c r="B13" s="34" t="s">
        <v>204</v>
      </c>
      <c r="C13" s="34" t="s">
        <v>205</v>
      </c>
      <c r="D13" s="34" t="s">
        <v>89</v>
      </c>
      <c r="E13" s="34" t="s">
        <v>163</v>
      </c>
      <c r="F13" s="34" t="s">
        <v>210</v>
      </c>
      <c r="G13" s="34" t="s">
        <v>211</v>
      </c>
      <c r="H13" s="113">
        <v>1206762</v>
      </c>
      <c r="I13" s="113">
        <v>1206762</v>
      </c>
      <c r="J13" s="24"/>
      <c r="K13" s="24"/>
      <c r="L13" s="113">
        <v>1206762</v>
      </c>
      <c r="M13" s="24"/>
      <c r="N13" s="153"/>
      <c r="O13" s="153"/>
      <c r="P13" s="153"/>
      <c r="Q13" s="113"/>
      <c r="R13" s="113"/>
      <c r="S13" s="113"/>
      <c r="T13" s="113"/>
      <c r="U13" s="113"/>
      <c r="V13" s="113"/>
      <c r="W13" s="113"/>
    </row>
    <row r="14" ht="22.5" customHeight="1" spans="1:23">
      <c r="A14" s="34" t="s">
        <v>72</v>
      </c>
      <c r="B14" s="34" t="s">
        <v>204</v>
      </c>
      <c r="C14" s="34" t="s">
        <v>205</v>
      </c>
      <c r="D14" s="34" t="s">
        <v>89</v>
      </c>
      <c r="E14" s="34" t="s">
        <v>163</v>
      </c>
      <c r="F14" s="34" t="s">
        <v>212</v>
      </c>
      <c r="G14" s="34" t="s">
        <v>213</v>
      </c>
      <c r="H14" s="113">
        <v>60269</v>
      </c>
      <c r="I14" s="113">
        <v>60269</v>
      </c>
      <c r="J14" s="24"/>
      <c r="K14" s="24"/>
      <c r="L14" s="113">
        <v>60269</v>
      </c>
      <c r="M14" s="24"/>
      <c r="N14" s="153"/>
      <c r="O14" s="153"/>
      <c r="P14" s="153"/>
      <c r="Q14" s="113"/>
      <c r="R14" s="113"/>
      <c r="S14" s="113"/>
      <c r="T14" s="113"/>
      <c r="U14" s="113"/>
      <c r="V14" s="113"/>
      <c r="W14" s="113"/>
    </row>
    <row r="15" ht="22.5" customHeight="1" spans="1:23">
      <c r="A15" s="34" t="s">
        <v>72</v>
      </c>
      <c r="B15" s="34" t="s">
        <v>214</v>
      </c>
      <c r="C15" s="34" t="s">
        <v>215</v>
      </c>
      <c r="D15" s="34" t="s">
        <v>89</v>
      </c>
      <c r="E15" s="34" t="s">
        <v>163</v>
      </c>
      <c r="F15" s="34" t="s">
        <v>212</v>
      </c>
      <c r="G15" s="34" t="s">
        <v>213</v>
      </c>
      <c r="H15" s="113">
        <v>448680</v>
      </c>
      <c r="I15" s="113">
        <v>448680</v>
      </c>
      <c r="J15" s="24"/>
      <c r="K15" s="24"/>
      <c r="L15" s="113">
        <v>448680</v>
      </c>
      <c r="M15" s="24"/>
      <c r="N15" s="153"/>
      <c r="O15" s="153"/>
      <c r="P15" s="153"/>
      <c r="Q15" s="113"/>
      <c r="R15" s="113"/>
      <c r="S15" s="113"/>
      <c r="T15" s="113"/>
      <c r="U15" s="113"/>
      <c r="V15" s="113"/>
      <c r="W15" s="113"/>
    </row>
    <row r="16" ht="22.5" customHeight="1" spans="1:23">
      <c r="A16" s="34" t="s">
        <v>72</v>
      </c>
      <c r="B16" s="34" t="s">
        <v>208</v>
      </c>
      <c r="C16" s="34" t="s">
        <v>209</v>
      </c>
      <c r="D16" s="34" t="s">
        <v>89</v>
      </c>
      <c r="E16" s="34" t="s">
        <v>163</v>
      </c>
      <c r="F16" s="34" t="s">
        <v>216</v>
      </c>
      <c r="G16" s="34" t="s">
        <v>217</v>
      </c>
      <c r="H16" s="113">
        <v>23401</v>
      </c>
      <c r="I16" s="113">
        <v>23401</v>
      </c>
      <c r="J16" s="24"/>
      <c r="K16" s="24"/>
      <c r="L16" s="113">
        <v>23401</v>
      </c>
      <c r="M16" s="24"/>
      <c r="N16" s="153"/>
      <c r="O16" s="153"/>
      <c r="P16" s="153"/>
      <c r="Q16" s="113"/>
      <c r="R16" s="113"/>
      <c r="S16" s="113"/>
      <c r="T16" s="113"/>
      <c r="U16" s="113"/>
      <c r="V16" s="113"/>
      <c r="W16" s="113"/>
    </row>
    <row r="17" ht="22.5" customHeight="1" spans="1:23">
      <c r="A17" s="34" t="s">
        <v>72</v>
      </c>
      <c r="B17" s="34" t="s">
        <v>208</v>
      </c>
      <c r="C17" s="34" t="s">
        <v>209</v>
      </c>
      <c r="D17" s="34" t="s">
        <v>89</v>
      </c>
      <c r="E17" s="34" t="s">
        <v>163</v>
      </c>
      <c r="F17" s="34" t="s">
        <v>216</v>
      </c>
      <c r="G17" s="34" t="s">
        <v>217</v>
      </c>
      <c r="H17" s="113">
        <v>414204</v>
      </c>
      <c r="I17" s="113">
        <v>414204</v>
      </c>
      <c r="J17" s="24"/>
      <c r="K17" s="24"/>
      <c r="L17" s="113">
        <v>414204</v>
      </c>
      <c r="M17" s="24"/>
      <c r="N17" s="153"/>
      <c r="O17" s="153"/>
      <c r="P17" s="153"/>
      <c r="Q17" s="113"/>
      <c r="R17" s="113"/>
      <c r="S17" s="113"/>
      <c r="T17" s="113"/>
      <c r="U17" s="113"/>
      <c r="V17" s="113"/>
      <c r="W17" s="113"/>
    </row>
    <row r="18" ht="22.5" customHeight="1" spans="1:23">
      <c r="A18" s="34" t="s">
        <v>72</v>
      </c>
      <c r="B18" s="34" t="s">
        <v>218</v>
      </c>
      <c r="C18" s="34" t="s">
        <v>219</v>
      </c>
      <c r="D18" s="34" t="s">
        <v>89</v>
      </c>
      <c r="E18" s="34" t="s">
        <v>163</v>
      </c>
      <c r="F18" s="34" t="s">
        <v>216</v>
      </c>
      <c r="G18" s="34" t="s">
        <v>217</v>
      </c>
      <c r="H18" s="113">
        <v>214560</v>
      </c>
      <c r="I18" s="113">
        <v>214560</v>
      </c>
      <c r="J18" s="24"/>
      <c r="K18" s="24"/>
      <c r="L18" s="113">
        <v>214560</v>
      </c>
      <c r="M18" s="24"/>
      <c r="N18" s="153"/>
      <c r="O18" s="153"/>
      <c r="P18" s="153"/>
      <c r="Q18" s="113"/>
      <c r="R18" s="113"/>
      <c r="S18" s="113"/>
      <c r="T18" s="113"/>
      <c r="U18" s="113"/>
      <c r="V18" s="113"/>
      <c r="W18" s="113"/>
    </row>
    <row r="19" ht="22.5" customHeight="1" spans="1:23">
      <c r="A19" s="34" t="s">
        <v>72</v>
      </c>
      <c r="B19" s="34" t="s">
        <v>220</v>
      </c>
      <c r="C19" s="34" t="s">
        <v>221</v>
      </c>
      <c r="D19" s="34" t="s">
        <v>97</v>
      </c>
      <c r="E19" s="34" t="s">
        <v>167</v>
      </c>
      <c r="F19" s="34" t="s">
        <v>222</v>
      </c>
      <c r="G19" s="34" t="s">
        <v>223</v>
      </c>
      <c r="H19" s="113">
        <v>518708.16</v>
      </c>
      <c r="I19" s="113">
        <v>518708.16</v>
      </c>
      <c r="J19" s="24"/>
      <c r="K19" s="24"/>
      <c r="L19" s="113">
        <v>518708.16</v>
      </c>
      <c r="M19" s="24"/>
      <c r="N19" s="153"/>
      <c r="O19" s="153"/>
      <c r="P19" s="153"/>
      <c r="Q19" s="113"/>
      <c r="R19" s="113"/>
      <c r="S19" s="113"/>
      <c r="T19" s="113"/>
      <c r="U19" s="113"/>
      <c r="V19" s="113"/>
      <c r="W19" s="113"/>
    </row>
    <row r="20" ht="22.5" customHeight="1" spans="1:23">
      <c r="A20" s="34" t="s">
        <v>72</v>
      </c>
      <c r="B20" s="34" t="s">
        <v>220</v>
      </c>
      <c r="C20" s="34" t="s">
        <v>221</v>
      </c>
      <c r="D20" s="34" t="s">
        <v>104</v>
      </c>
      <c r="E20" s="34" t="s">
        <v>171</v>
      </c>
      <c r="F20" s="34" t="s">
        <v>224</v>
      </c>
      <c r="G20" s="34" t="s">
        <v>225</v>
      </c>
      <c r="H20" s="113">
        <v>165462.75</v>
      </c>
      <c r="I20" s="113">
        <v>165462.75</v>
      </c>
      <c r="J20" s="24"/>
      <c r="K20" s="24"/>
      <c r="L20" s="113">
        <v>165462.75</v>
      </c>
      <c r="M20" s="24"/>
      <c r="N20" s="153"/>
      <c r="O20" s="153"/>
      <c r="P20" s="153"/>
      <c r="Q20" s="113"/>
      <c r="R20" s="113"/>
      <c r="S20" s="113"/>
      <c r="T20" s="113"/>
      <c r="U20" s="113"/>
      <c r="V20" s="113"/>
      <c r="W20" s="113"/>
    </row>
    <row r="21" ht="22.5" customHeight="1" spans="1:23">
      <c r="A21" s="34" t="s">
        <v>72</v>
      </c>
      <c r="B21" s="34" t="s">
        <v>220</v>
      </c>
      <c r="C21" s="34" t="s">
        <v>221</v>
      </c>
      <c r="D21" s="34" t="s">
        <v>105</v>
      </c>
      <c r="E21" s="34" t="s">
        <v>172</v>
      </c>
      <c r="F21" s="34" t="s">
        <v>224</v>
      </c>
      <c r="G21" s="34" t="s">
        <v>225</v>
      </c>
      <c r="H21" s="113">
        <v>71406.45</v>
      </c>
      <c r="I21" s="113">
        <v>71406.45</v>
      </c>
      <c r="J21" s="24"/>
      <c r="K21" s="24"/>
      <c r="L21" s="113">
        <v>71406.45</v>
      </c>
      <c r="M21" s="24"/>
      <c r="N21" s="153"/>
      <c r="O21" s="153"/>
      <c r="P21" s="153"/>
      <c r="Q21" s="113"/>
      <c r="R21" s="113"/>
      <c r="S21" s="113"/>
      <c r="T21" s="113"/>
      <c r="U21" s="113"/>
      <c r="V21" s="113"/>
      <c r="W21" s="113"/>
    </row>
    <row r="22" ht="22.5" customHeight="1" spans="1:23">
      <c r="A22" s="34" t="s">
        <v>72</v>
      </c>
      <c r="B22" s="34" t="s">
        <v>220</v>
      </c>
      <c r="C22" s="34" t="s">
        <v>221</v>
      </c>
      <c r="D22" s="34" t="s">
        <v>106</v>
      </c>
      <c r="E22" s="34" t="s">
        <v>173</v>
      </c>
      <c r="F22" s="34" t="s">
        <v>226</v>
      </c>
      <c r="G22" s="34" t="s">
        <v>227</v>
      </c>
      <c r="H22" s="113">
        <v>126330.24</v>
      </c>
      <c r="I22" s="113">
        <v>126330.24</v>
      </c>
      <c r="J22" s="24"/>
      <c r="K22" s="24"/>
      <c r="L22" s="113">
        <v>126330.24</v>
      </c>
      <c r="M22" s="24"/>
      <c r="N22" s="153"/>
      <c r="O22" s="153"/>
      <c r="P22" s="153"/>
      <c r="Q22" s="113"/>
      <c r="R22" s="113"/>
      <c r="S22" s="113"/>
      <c r="T22" s="113"/>
      <c r="U22" s="113"/>
      <c r="V22" s="113"/>
      <c r="W22" s="113"/>
    </row>
    <row r="23" ht="22.5" customHeight="1" spans="1:23">
      <c r="A23" s="34" t="s">
        <v>72</v>
      </c>
      <c r="B23" s="34" t="s">
        <v>220</v>
      </c>
      <c r="C23" s="34" t="s">
        <v>221</v>
      </c>
      <c r="D23" s="34" t="s">
        <v>106</v>
      </c>
      <c r="E23" s="34" t="s">
        <v>173</v>
      </c>
      <c r="F23" s="34" t="s">
        <v>226</v>
      </c>
      <c r="G23" s="34" t="s">
        <v>227</v>
      </c>
      <c r="H23" s="113">
        <v>61362.3</v>
      </c>
      <c r="I23" s="113">
        <v>61362.3</v>
      </c>
      <c r="J23" s="24"/>
      <c r="K23" s="24"/>
      <c r="L23" s="113">
        <v>61362.3</v>
      </c>
      <c r="M23" s="24"/>
      <c r="N23" s="153"/>
      <c r="O23" s="153"/>
      <c r="P23" s="153"/>
      <c r="Q23" s="113"/>
      <c r="R23" s="113"/>
      <c r="S23" s="113"/>
      <c r="T23" s="113"/>
      <c r="U23" s="113"/>
      <c r="V23" s="113"/>
      <c r="W23" s="113"/>
    </row>
    <row r="24" ht="22.5" customHeight="1" spans="1:23">
      <c r="A24" s="34" t="s">
        <v>72</v>
      </c>
      <c r="B24" s="34" t="s">
        <v>220</v>
      </c>
      <c r="C24" s="34" t="s">
        <v>221</v>
      </c>
      <c r="D24" s="34" t="s">
        <v>89</v>
      </c>
      <c r="E24" s="34" t="s">
        <v>163</v>
      </c>
      <c r="F24" s="34" t="s">
        <v>228</v>
      </c>
      <c r="G24" s="34" t="s">
        <v>229</v>
      </c>
      <c r="H24" s="113">
        <v>7555.84</v>
      </c>
      <c r="I24" s="113">
        <v>7555.84</v>
      </c>
      <c r="J24" s="24"/>
      <c r="K24" s="24"/>
      <c r="L24" s="113">
        <v>7555.84</v>
      </c>
      <c r="M24" s="24"/>
      <c r="N24" s="153"/>
      <c r="O24" s="153"/>
      <c r="P24" s="153"/>
      <c r="Q24" s="113"/>
      <c r="R24" s="113"/>
      <c r="S24" s="113"/>
      <c r="T24" s="113"/>
      <c r="U24" s="113"/>
      <c r="V24" s="113"/>
      <c r="W24" s="113"/>
    </row>
    <row r="25" ht="22.5" customHeight="1" spans="1:23">
      <c r="A25" s="34" t="s">
        <v>72</v>
      </c>
      <c r="B25" s="34" t="s">
        <v>220</v>
      </c>
      <c r="C25" s="34" t="s">
        <v>221</v>
      </c>
      <c r="D25" s="34" t="s">
        <v>107</v>
      </c>
      <c r="E25" s="34" t="s">
        <v>174</v>
      </c>
      <c r="F25" s="34" t="s">
        <v>228</v>
      </c>
      <c r="G25" s="34" t="s">
        <v>229</v>
      </c>
      <c r="H25" s="113">
        <v>7176</v>
      </c>
      <c r="I25" s="113">
        <v>7176</v>
      </c>
      <c r="J25" s="24"/>
      <c r="K25" s="24"/>
      <c r="L25" s="113">
        <v>7176</v>
      </c>
      <c r="M25" s="24"/>
      <c r="N25" s="153"/>
      <c r="O25" s="153"/>
      <c r="P25" s="153"/>
      <c r="Q25" s="113"/>
      <c r="R25" s="113"/>
      <c r="S25" s="113"/>
      <c r="T25" s="113"/>
      <c r="U25" s="113"/>
      <c r="V25" s="113"/>
      <c r="W25" s="113"/>
    </row>
    <row r="26" ht="22.5" customHeight="1" spans="1:23">
      <c r="A26" s="34" t="s">
        <v>72</v>
      </c>
      <c r="B26" s="34" t="s">
        <v>220</v>
      </c>
      <c r="C26" s="34" t="s">
        <v>221</v>
      </c>
      <c r="D26" s="34" t="s">
        <v>107</v>
      </c>
      <c r="E26" s="34" t="s">
        <v>174</v>
      </c>
      <c r="F26" s="34" t="s">
        <v>228</v>
      </c>
      <c r="G26" s="34" t="s">
        <v>229</v>
      </c>
      <c r="H26" s="113">
        <v>1932</v>
      </c>
      <c r="I26" s="113">
        <v>1932</v>
      </c>
      <c r="J26" s="24"/>
      <c r="K26" s="24"/>
      <c r="L26" s="113">
        <v>1932</v>
      </c>
      <c r="M26" s="24"/>
      <c r="N26" s="153"/>
      <c r="O26" s="153"/>
      <c r="P26" s="153"/>
      <c r="Q26" s="113"/>
      <c r="R26" s="113"/>
      <c r="S26" s="113"/>
      <c r="T26" s="113"/>
      <c r="U26" s="113"/>
      <c r="V26" s="113"/>
      <c r="W26" s="113"/>
    </row>
    <row r="27" ht="22.5" customHeight="1" spans="1:23">
      <c r="A27" s="34" t="s">
        <v>72</v>
      </c>
      <c r="B27" s="34" t="s">
        <v>220</v>
      </c>
      <c r="C27" s="34" t="s">
        <v>221</v>
      </c>
      <c r="D27" s="34" t="s">
        <v>107</v>
      </c>
      <c r="E27" s="34" t="s">
        <v>174</v>
      </c>
      <c r="F27" s="34" t="s">
        <v>228</v>
      </c>
      <c r="G27" s="34" t="s">
        <v>229</v>
      </c>
      <c r="H27" s="113">
        <v>4532.88</v>
      </c>
      <c r="I27" s="113">
        <v>4532.88</v>
      </c>
      <c r="J27" s="24"/>
      <c r="K27" s="24"/>
      <c r="L27" s="113">
        <v>4532.88</v>
      </c>
      <c r="M27" s="24"/>
      <c r="N27" s="153"/>
      <c r="O27" s="153"/>
      <c r="P27" s="153"/>
      <c r="Q27" s="113"/>
      <c r="R27" s="113"/>
      <c r="S27" s="113"/>
      <c r="T27" s="113"/>
      <c r="U27" s="113"/>
      <c r="V27" s="113"/>
      <c r="W27" s="113"/>
    </row>
    <row r="28" ht="22.5" customHeight="1" spans="1:23">
      <c r="A28" s="34" t="s">
        <v>72</v>
      </c>
      <c r="B28" s="34" t="s">
        <v>220</v>
      </c>
      <c r="C28" s="34" t="s">
        <v>221</v>
      </c>
      <c r="D28" s="34" t="s">
        <v>107</v>
      </c>
      <c r="E28" s="34" t="s">
        <v>174</v>
      </c>
      <c r="F28" s="34" t="s">
        <v>228</v>
      </c>
      <c r="G28" s="34" t="s">
        <v>229</v>
      </c>
      <c r="H28" s="113">
        <v>1950.97</v>
      </c>
      <c r="I28" s="113">
        <v>1950.97</v>
      </c>
      <c r="J28" s="24"/>
      <c r="K28" s="24"/>
      <c r="L28" s="113">
        <v>1950.97</v>
      </c>
      <c r="M28" s="24"/>
      <c r="N28" s="153"/>
      <c r="O28" s="153"/>
      <c r="P28" s="153"/>
      <c r="Q28" s="113"/>
      <c r="R28" s="113"/>
      <c r="S28" s="113"/>
      <c r="T28" s="113"/>
      <c r="U28" s="113"/>
      <c r="V28" s="113"/>
      <c r="W28" s="113"/>
    </row>
    <row r="29" ht="22.5" customHeight="1" spans="1:23">
      <c r="A29" s="34" t="s">
        <v>72</v>
      </c>
      <c r="B29" s="34" t="s">
        <v>230</v>
      </c>
      <c r="C29" s="34" t="s">
        <v>176</v>
      </c>
      <c r="D29" s="34" t="s">
        <v>111</v>
      </c>
      <c r="E29" s="34" t="s">
        <v>176</v>
      </c>
      <c r="F29" s="34" t="s">
        <v>231</v>
      </c>
      <c r="G29" s="34" t="s">
        <v>176</v>
      </c>
      <c r="H29" s="113">
        <v>412791.12</v>
      </c>
      <c r="I29" s="113">
        <v>412791.12</v>
      </c>
      <c r="J29" s="24"/>
      <c r="K29" s="24"/>
      <c r="L29" s="113">
        <v>412791.12</v>
      </c>
      <c r="M29" s="24"/>
      <c r="N29" s="153"/>
      <c r="O29" s="153"/>
      <c r="P29" s="153"/>
      <c r="Q29" s="113"/>
      <c r="R29" s="113"/>
      <c r="S29" s="113"/>
      <c r="T29" s="113"/>
      <c r="U29" s="113"/>
      <c r="V29" s="113"/>
      <c r="W29" s="113"/>
    </row>
    <row r="30" ht="22.5" customHeight="1" spans="1:23">
      <c r="A30" s="34" t="s">
        <v>72</v>
      </c>
      <c r="B30" s="34" t="s">
        <v>232</v>
      </c>
      <c r="C30" s="34" t="s">
        <v>233</v>
      </c>
      <c r="D30" s="34" t="s">
        <v>89</v>
      </c>
      <c r="E30" s="34" t="s">
        <v>163</v>
      </c>
      <c r="F30" s="34" t="s">
        <v>234</v>
      </c>
      <c r="G30" s="34" t="s">
        <v>235</v>
      </c>
      <c r="H30" s="113">
        <v>2000</v>
      </c>
      <c r="I30" s="113">
        <v>2000</v>
      </c>
      <c r="J30" s="24"/>
      <c r="K30" s="24"/>
      <c r="L30" s="113">
        <v>2000</v>
      </c>
      <c r="M30" s="24"/>
      <c r="N30" s="153"/>
      <c r="O30" s="153"/>
      <c r="P30" s="153"/>
      <c r="Q30" s="113"/>
      <c r="R30" s="113"/>
      <c r="S30" s="113"/>
      <c r="T30" s="113"/>
      <c r="U30" s="113"/>
      <c r="V30" s="113"/>
      <c r="W30" s="113"/>
    </row>
    <row r="31" ht="22.5" customHeight="1" spans="1:23">
      <c r="A31" s="34" t="s">
        <v>72</v>
      </c>
      <c r="B31" s="34" t="s">
        <v>232</v>
      </c>
      <c r="C31" s="34" t="s">
        <v>233</v>
      </c>
      <c r="D31" s="34" t="s">
        <v>89</v>
      </c>
      <c r="E31" s="34" t="s">
        <v>163</v>
      </c>
      <c r="F31" s="34" t="s">
        <v>236</v>
      </c>
      <c r="G31" s="34" t="s">
        <v>237</v>
      </c>
      <c r="H31" s="113">
        <v>54000</v>
      </c>
      <c r="I31" s="113">
        <v>54000</v>
      </c>
      <c r="J31" s="24"/>
      <c r="K31" s="24"/>
      <c r="L31" s="113">
        <v>54000</v>
      </c>
      <c r="M31" s="24"/>
      <c r="N31" s="153"/>
      <c r="O31" s="153"/>
      <c r="P31" s="153"/>
      <c r="Q31" s="113"/>
      <c r="R31" s="113"/>
      <c r="S31" s="113"/>
      <c r="T31" s="113"/>
      <c r="U31" s="113"/>
      <c r="V31" s="113"/>
      <c r="W31" s="113"/>
    </row>
    <row r="32" ht="22.5" customHeight="1" spans="1:23">
      <c r="A32" s="34" t="s">
        <v>72</v>
      </c>
      <c r="B32" s="34" t="s">
        <v>238</v>
      </c>
      <c r="C32" s="34" t="s">
        <v>183</v>
      </c>
      <c r="D32" s="34" t="s">
        <v>89</v>
      </c>
      <c r="E32" s="34" t="s">
        <v>163</v>
      </c>
      <c r="F32" s="34" t="s">
        <v>239</v>
      </c>
      <c r="G32" s="34" t="s">
        <v>183</v>
      </c>
      <c r="H32" s="113">
        <v>2000</v>
      </c>
      <c r="I32" s="113">
        <v>2000</v>
      </c>
      <c r="J32" s="24"/>
      <c r="K32" s="24"/>
      <c r="L32" s="113">
        <v>2000</v>
      </c>
      <c r="M32" s="24"/>
      <c r="N32" s="153"/>
      <c r="O32" s="153"/>
      <c r="P32" s="153"/>
      <c r="Q32" s="113"/>
      <c r="R32" s="113"/>
      <c r="S32" s="113"/>
      <c r="T32" s="113"/>
      <c r="U32" s="113"/>
      <c r="V32" s="113"/>
      <c r="W32" s="113"/>
    </row>
    <row r="33" ht="22.5" customHeight="1" spans="1:23">
      <c r="A33" s="34" t="s">
        <v>72</v>
      </c>
      <c r="B33" s="34" t="s">
        <v>232</v>
      </c>
      <c r="C33" s="34" t="s">
        <v>233</v>
      </c>
      <c r="D33" s="34" t="s">
        <v>89</v>
      </c>
      <c r="E33" s="34" t="s">
        <v>163</v>
      </c>
      <c r="F33" s="34" t="s">
        <v>240</v>
      </c>
      <c r="G33" s="34" t="s">
        <v>241</v>
      </c>
      <c r="H33" s="113">
        <v>50000</v>
      </c>
      <c r="I33" s="113">
        <v>50000</v>
      </c>
      <c r="J33" s="24"/>
      <c r="K33" s="24"/>
      <c r="L33" s="113">
        <v>50000</v>
      </c>
      <c r="M33" s="24"/>
      <c r="N33" s="153"/>
      <c r="O33" s="153"/>
      <c r="P33" s="153"/>
      <c r="Q33" s="113"/>
      <c r="R33" s="113"/>
      <c r="S33" s="113"/>
      <c r="T33" s="113"/>
      <c r="U33" s="113"/>
      <c r="V33" s="113"/>
      <c r="W33" s="113"/>
    </row>
    <row r="34" ht="22.5" customHeight="1" spans="1:23">
      <c r="A34" s="34" t="s">
        <v>72</v>
      </c>
      <c r="B34" s="34" t="s">
        <v>232</v>
      </c>
      <c r="C34" s="34" t="s">
        <v>233</v>
      </c>
      <c r="D34" s="34" t="s">
        <v>89</v>
      </c>
      <c r="E34" s="34" t="s">
        <v>163</v>
      </c>
      <c r="F34" s="34" t="s">
        <v>240</v>
      </c>
      <c r="G34" s="34" t="s">
        <v>241</v>
      </c>
      <c r="H34" s="113">
        <v>1500</v>
      </c>
      <c r="I34" s="113">
        <v>1500</v>
      </c>
      <c r="J34" s="24"/>
      <c r="K34" s="24"/>
      <c r="L34" s="113">
        <v>1500</v>
      </c>
      <c r="M34" s="24"/>
      <c r="N34" s="153"/>
      <c r="O34" s="153"/>
      <c r="P34" s="153"/>
      <c r="Q34" s="113"/>
      <c r="R34" s="113"/>
      <c r="S34" s="113"/>
      <c r="T34" s="113"/>
      <c r="U34" s="113"/>
      <c r="V34" s="113"/>
      <c r="W34" s="113"/>
    </row>
    <row r="35" ht="22.5" customHeight="1" spans="1:23">
      <c r="A35" s="34" t="s">
        <v>72</v>
      </c>
      <c r="B35" s="34" t="s">
        <v>242</v>
      </c>
      <c r="C35" s="34" t="s">
        <v>243</v>
      </c>
      <c r="D35" s="34" t="s">
        <v>89</v>
      </c>
      <c r="E35" s="34" t="s">
        <v>163</v>
      </c>
      <c r="F35" s="34" t="s">
        <v>244</v>
      </c>
      <c r="G35" s="34" t="s">
        <v>243</v>
      </c>
      <c r="H35" s="113">
        <v>53014.44</v>
      </c>
      <c r="I35" s="113">
        <v>53014.44</v>
      </c>
      <c r="J35" s="24"/>
      <c r="K35" s="24"/>
      <c r="L35" s="113">
        <v>53014.44</v>
      </c>
      <c r="M35" s="24"/>
      <c r="N35" s="153"/>
      <c r="O35" s="153"/>
      <c r="P35" s="153"/>
      <c r="Q35" s="113"/>
      <c r="R35" s="113"/>
      <c r="S35" s="113"/>
      <c r="T35" s="113"/>
      <c r="U35" s="113"/>
      <c r="V35" s="113"/>
      <c r="W35" s="113"/>
    </row>
    <row r="36" ht="22.5" customHeight="1" spans="1:23">
      <c r="A36" s="34" t="s">
        <v>72</v>
      </c>
      <c r="B36" s="34" t="s">
        <v>232</v>
      </c>
      <c r="C36" s="34" t="s">
        <v>233</v>
      </c>
      <c r="D36" s="34" t="s">
        <v>89</v>
      </c>
      <c r="E36" s="34" t="s">
        <v>163</v>
      </c>
      <c r="F36" s="34" t="s">
        <v>240</v>
      </c>
      <c r="G36" s="34" t="s">
        <v>241</v>
      </c>
      <c r="H36" s="113">
        <v>3150</v>
      </c>
      <c r="I36" s="113">
        <v>3150</v>
      </c>
      <c r="J36" s="24"/>
      <c r="K36" s="24"/>
      <c r="L36" s="113">
        <v>3150</v>
      </c>
      <c r="M36" s="24"/>
      <c r="N36" s="153"/>
      <c r="O36" s="153"/>
      <c r="P36" s="153"/>
      <c r="Q36" s="113"/>
      <c r="R36" s="113"/>
      <c r="S36" s="113"/>
      <c r="T36" s="113"/>
      <c r="U36" s="113"/>
      <c r="V36" s="113"/>
      <c r="W36" s="113"/>
    </row>
    <row r="37" ht="22.5" customHeight="1" spans="1:23">
      <c r="A37" s="34" t="s">
        <v>72</v>
      </c>
      <c r="B37" s="34" t="s">
        <v>245</v>
      </c>
      <c r="C37" s="34" t="s">
        <v>246</v>
      </c>
      <c r="D37" s="34" t="s">
        <v>89</v>
      </c>
      <c r="E37" s="34" t="s">
        <v>163</v>
      </c>
      <c r="F37" s="34" t="s">
        <v>240</v>
      </c>
      <c r="G37" s="34" t="s">
        <v>241</v>
      </c>
      <c r="H37" s="113">
        <v>31500</v>
      </c>
      <c r="I37" s="113">
        <v>31500</v>
      </c>
      <c r="J37" s="24"/>
      <c r="K37" s="24"/>
      <c r="L37" s="113">
        <v>31500</v>
      </c>
      <c r="M37" s="24"/>
      <c r="N37" s="153"/>
      <c r="O37" s="153"/>
      <c r="P37" s="153"/>
      <c r="Q37" s="113"/>
      <c r="R37" s="113"/>
      <c r="S37" s="113"/>
      <c r="T37" s="113"/>
      <c r="U37" s="113"/>
      <c r="V37" s="113"/>
      <c r="W37" s="113"/>
    </row>
    <row r="38" ht="22.5" customHeight="1" spans="1:23">
      <c r="A38" s="34" t="s">
        <v>72</v>
      </c>
      <c r="B38" s="34" t="s">
        <v>247</v>
      </c>
      <c r="C38" s="34" t="s">
        <v>248</v>
      </c>
      <c r="D38" s="34" t="s">
        <v>89</v>
      </c>
      <c r="E38" s="34" t="s">
        <v>163</v>
      </c>
      <c r="F38" s="34" t="s">
        <v>249</v>
      </c>
      <c r="G38" s="34" t="s">
        <v>248</v>
      </c>
      <c r="H38" s="113">
        <v>18000</v>
      </c>
      <c r="I38" s="113">
        <v>18000</v>
      </c>
      <c r="J38" s="24"/>
      <c r="K38" s="24"/>
      <c r="L38" s="113">
        <v>18000</v>
      </c>
      <c r="M38" s="24"/>
      <c r="N38" s="153"/>
      <c r="O38" s="153"/>
      <c r="P38" s="153"/>
      <c r="Q38" s="113"/>
      <c r="R38" s="113"/>
      <c r="S38" s="113"/>
      <c r="T38" s="113"/>
      <c r="U38" s="113"/>
      <c r="V38" s="113"/>
      <c r="W38" s="113"/>
    </row>
    <row r="39" ht="22.5" customHeight="1" spans="1:23">
      <c r="A39" s="34" t="s">
        <v>72</v>
      </c>
      <c r="B39" s="34" t="s">
        <v>250</v>
      </c>
      <c r="C39" s="34" t="s">
        <v>251</v>
      </c>
      <c r="D39" s="34" t="s">
        <v>89</v>
      </c>
      <c r="E39" s="34" t="s">
        <v>163</v>
      </c>
      <c r="F39" s="34" t="s">
        <v>252</v>
      </c>
      <c r="G39" s="34" t="s">
        <v>253</v>
      </c>
      <c r="H39" s="113">
        <v>99600</v>
      </c>
      <c r="I39" s="113">
        <v>99600</v>
      </c>
      <c r="J39" s="24"/>
      <c r="K39" s="24"/>
      <c r="L39" s="113">
        <v>99600</v>
      </c>
      <c r="M39" s="24"/>
      <c r="N39" s="153"/>
      <c r="O39" s="153"/>
      <c r="P39" s="153"/>
      <c r="Q39" s="113"/>
      <c r="R39" s="113"/>
      <c r="S39" s="113"/>
      <c r="T39" s="113"/>
      <c r="U39" s="113"/>
      <c r="V39" s="113"/>
      <c r="W39" s="113"/>
    </row>
    <row r="40" ht="22.5" customHeight="1" spans="1:23">
      <c r="A40" s="34" t="s">
        <v>72</v>
      </c>
      <c r="B40" s="34" t="s">
        <v>254</v>
      </c>
      <c r="C40" s="34" t="s">
        <v>255</v>
      </c>
      <c r="D40" s="34" t="s">
        <v>89</v>
      </c>
      <c r="E40" s="34" t="s">
        <v>163</v>
      </c>
      <c r="F40" s="34" t="s">
        <v>252</v>
      </c>
      <c r="G40" s="34" t="s">
        <v>253</v>
      </c>
      <c r="H40" s="113">
        <v>7171.2</v>
      </c>
      <c r="I40" s="113">
        <v>7171.2</v>
      </c>
      <c r="J40" s="24"/>
      <c r="K40" s="24"/>
      <c r="L40" s="113">
        <v>7171.2</v>
      </c>
      <c r="M40" s="24"/>
      <c r="N40" s="153"/>
      <c r="O40" s="153"/>
      <c r="P40" s="153"/>
      <c r="Q40" s="113"/>
      <c r="R40" s="113"/>
      <c r="S40" s="113"/>
      <c r="T40" s="113"/>
      <c r="U40" s="113"/>
      <c r="V40" s="113"/>
      <c r="W40" s="113"/>
    </row>
    <row r="41" ht="22.5" customHeight="1" spans="1:23">
      <c r="A41" s="35" t="s">
        <v>112</v>
      </c>
      <c r="B41" s="163"/>
      <c r="C41" s="163"/>
      <c r="D41" s="163"/>
      <c r="E41" s="163"/>
      <c r="F41" s="163"/>
      <c r="G41" s="164"/>
      <c r="H41" s="113">
        <v>5199570.35</v>
      </c>
      <c r="I41" s="113">
        <v>5199570.35</v>
      </c>
      <c r="J41" s="113"/>
      <c r="K41" s="167"/>
      <c r="L41" s="113">
        <v>5199570.35</v>
      </c>
      <c r="M41" s="167"/>
      <c r="N41" s="153"/>
      <c r="O41" s="153"/>
      <c r="P41" s="153"/>
      <c r="Q41" s="113"/>
      <c r="R41" s="113"/>
      <c r="S41" s="113"/>
      <c r="T41" s="113"/>
      <c r="U41" s="113"/>
      <c r="V41" s="113"/>
      <c r="W41" s="113"/>
    </row>
  </sheetData>
  <mergeCells count="30">
    <mergeCell ref="A2:W2"/>
    <mergeCell ref="A3:G3"/>
    <mergeCell ref="H4:W4"/>
    <mergeCell ref="I5:M5"/>
    <mergeCell ref="N5:P5"/>
    <mergeCell ref="R5:W5"/>
    <mergeCell ref="A41:G4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9"/>
  <sheetViews>
    <sheetView showZeros="0" workbookViewId="0">
      <selection activeCell="A1" sqref="A1"/>
    </sheetView>
  </sheetViews>
  <sheetFormatPr defaultColWidth="10.7166666666667" defaultRowHeight="14.25" customHeight="1"/>
  <cols>
    <col min="1" max="1" width="14.575" customWidth="1"/>
    <col min="2" max="2" width="15.7166666666667" customWidth="1"/>
    <col min="3" max="3" width="38.275" customWidth="1"/>
    <col min="4" max="4" width="27.85" customWidth="1"/>
    <col min="5" max="5" width="13" customWidth="1"/>
    <col min="6" max="6" width="20.7166666666667" customWidth="1"/>
    <col min="7" max="7" width="11.575" customWidth="1"/>
    <col min="8" max="8" width="20.7166666666667" customWidth="1"/>
    <col min="9" max="21" width="22.275" customWidth="1"/>
    <col min="22" max="23" width="22.575" customWidth="1"/>
  </cols>
  <sheetData>
    <row r="1" ht="13.5" customHeight="1" spans="2:23">
      <c r="B1" s="146"/>
      <c r="E1" s="1"/>
      <c r="F1" s="1"/>
      <c r="G1" s="1"/>
      <c r="H1" s="1"/>
      <c r="I1" s="2"/>
      <c r="J1" s="2"/>
      <c r="K1" s="2"/>
      <c r="L1" s="2"/>
      <c r="M1" s="2"/>
      <c r="N1" s="2"/>
      <c r="O1" s="2"/>
      <c r="P1" s="2"/>
      <c r="Q1" s="2"/>
      <c r="U1" s="146"/>
      <c r="W1" s="40" t="s">
        <v>256</v>
      </c>
    </row>
    <row r="2" ht="41.25" customHeight="1" spans="1:23">
      <c r="A2" s="4" t="s">
        <v>257</v>
      </c>
      <c r="B2" s="5"/>
      <c r="C2" s="5"/>
      <c r="D2" s="5"/>
      <c r="E2" s="5"/>
      <c r="F2" s="5"/>
      <c r="G2" s="5"/>
      <c r="H2" s="5"/>
      <c r="I2" s="5"/>
      <c r="J2" s="5"/>
      <c r="K2" s="5"/>
      <c r="L2" s="5"/>
      <c r="M2" s="5"/>
      <c r="N2" s="5"/>
      <c r="O2" s="5"/>
      <c r="P2" s="5"/>
      <c r="Q2" s="5"/>
      <c r="R2" s="5"/>
      <c r="S2" s="5"/>
      <c r="T2" s="5"/>
      <c r="U2" s="5"/>
      <c r="V2" s="5"/>
      <c r="W2" s="5"/>
    </row>
    <row r="3" ht="19.5" customHeight="1" spans="1:23">
      <c r="A3" s="6" t="str">
        <f>"单位名称："&amp;"中国共产党维西傈僳族自治县委员会宣传部"</f>
        <v>单位名称：中国共产党维西傈僳族自治县委员会宣传部</v>
      </c>
      <c r="B3" s="7"/>
      <c r="C3" s="7"/>
      <c r="D3" s="7"/>
      <c r="E3" s="7"/>
      <c r="F3" s="7"/>
      <c r="G3" s="7"/>
      <c r="H3" s="7"/>
      <c r="I3" s="8"/>
      <c r="J3" s="8"/>
      <c r="K3" s="8"/>
      <c r="L3" s="8"/>
      <c r="M3" s="8"/>
      <c r="N3" s="8"/>
      <c r="O3" s="8"/>
      <c r="P3" s="8"/>
      <c r="Q3" s="8"/>
      <c r="U3" s="146"/>
      <c r="W3" s="120" t="s">
        <v>179</v>
      </c>
    </row>
    <row r="4" ht="21.75" customHeight="1" spans="1:23">
      <c r="A4" s="10" t="s">
        <v>258</v>
      </c>
      <c r="B4" s="11" t="s">
        <v>189</v>
      </c>
      <c r="C4" s="10" t="s">
        <v>190</v>
      </c>
      <c r="D4" s="10" t="s">
        <v>259</v>
      </c>
      <c r="E4" s="11" t="s">
        <v>191</v>
      </c>
      <c r="F4" s="11" t="s">
        <v>192</v>
      </c>
      <c r="G4" s="11" t="s">
        <v>193</v>
      </c>
      <c r="H4" s="11" t="s">
        <v>194</v>
      </c>
      <c r="I4" s="30" t="s">
        <v>57</v>
      </c>
      <c r="J4" s="12" t="s">
        <v>260</v>
      </c>
      <c r="K4" s="13"/>
      <c r="L4" s="13"/>
      <c r="M4" s="14"/>
      <c r="N4" s="12" t="s">
        <v>196</v>
      </c>
      <c r="O4" s="13"/>
      <c r="P4" s="14"/>
      <c r="Q4" s="11" t="s">
        <v>63</v>
      </c>
      <c r="R4" s="12" t="s">
        <v>80</v>
      </c>
      <c r="S4" s="13"/>
      <c r="T4" s="13"/>
      <c r="U4" s="13"/>
      <c r="V4" s="13"/>
      <c r="W4" s="14"/>
    </row>
    <row r="5" ht="21.75" customHeight="1" spans="1:23">
      <c r="A5" s="15"/>
      <c r="B5" s="31"/>
      <c r="C5" s="15"/>
      <c r="D5" s="15"/>
      <c r="E5" s="16"/>
      <c r="F5" s="16"/>
      <c r="G5" s="16"/>
      <c r="H5" s="16"/>
      <c r="I5" s="31"/>
      <c r="J5" s="150" t="s">
        <v>60</v>
      </c>
      <c r="K5" s="151"/>
      <c r="L5" s="11" t="s">
        <v>61</v>
      </c>
      <c r="M5" s="11" t="s">
        <v>62</v>
      </c>
      <c r="N5" s="11" t="s">
        <v>60</v>
      </c>
      <c r="O5" s="11" t="s">
        <v>61</v>
      </c>
      <c r="P5" s="11" t="s">
        <v>62</v>
      </c>
      <c r="Q5" s="16"/>
      <c r="R5" s="11" t="s">
        <v>59</v>
      </c>
      <c r="S5" s="10" t="s">
        <v>66</v>
      </c>
      <c r="T5" s="10" t="s">
        <v>202</v>
      </c>
      <c r="U5" s="10" t="s">
        <v>68</v>
      </c>
      <c r="V5" s="10" t="s">
        <v>69</v>
      </c>
      <c r="W5" s="10" t="s">
        <v>70</v>
      </c>
    </row>
    <row r="6" ht="21" customHeight="1" spans="1:23">
      <c r="A6" s="31"/>
      <c r="B6" s="31"/>
      <c r="C6" s="31"/>
      <c r="D6" s="31"/>
      <c r="E6" s="31"/>
      <c r="F6" s="31"/>
      <c r="G6" s="31"/>
      <c r="H6" s="31"/>
      <c r="I6" s="31"/>
      <c r="J6" s="152" t="s">
        <v>59</v>
      </c>
      <c r="K6" s="114"/>
      <c r="L6" s="31"/>
      <c r="M6" s="31"/>
      <c r="N6" s="31"/>
      <c r="O6" s="31"/>
      <c r="P6" s="31"/>
      <c r="Q6" s="31"/>
      <c r="R6" s="31"/>
      <c r="S6" s="155"/>
      <c r="T6" s="155"/>
      <c r="U6" s="155"/>
      <c r="V6" s="155"/>
      <c r="W6" s="155"/>
    </row>
    <row r="7" ht="39.75" customHeight="1" spans="1:23">
      <c r="A7" s="17"/>
      <c r="B7" s="32"/>
      <c r="C7" s="17"/>
      <c r="D7" s="17"/>
      <c r="E7" s="18"/>
      <c r="F7" s="18"/>
      <c r="G7" s="18"/>
      <c r="H7" s="18"/>
      <c r="I7" s="32"/>
      <c r="J7" s="48" t="s">
        <v>59</v>
      </c>
      <c r="K7" s="48" t="s">
        <v>261</v>
      </c>
      <c r="L7" s="18"/>
      <c r="M7" s="18"/>
      <c r="N7" s="18"/>
      <c r="O7" s="18"/>
      <c r="P7" s="18"/>
      <c r="Q7" s="18"/>
      <c r="R7" s="18"/>
      <c r="S7" s="18"/>
      <c r="T7" s="18"/>
      <c r="U7" s="32"/>
      <c r="V7" s="18"/>
      <c r="W7" s="18"/>
    </row>
    <row r="8" ht="19.5" customHeight="1" spans="1:23">
      <c r="A8" s="147">
        <v>1</v>
      </c>
      <c r="B8" s="147">
        <v>2</v>
      </c>
      <c r="C8" s="147">
        <v>3</v>
      </c>
      <c r="D8" s="147">
        <v>4</v>
      </c>
      <c r="E8" s="147">
        <v>5</v>
      </c>
      <c r="F8" s="147">
        <v>6</v>
      </c>
      <c r="G8" s="147">
        <v>7</v>
      </c>
      <c r="H8" s="147">
        <v>8</v>
      </c>
      <c r="I8" s="147">
        <v>9</v>
      </c>
      <c r="J8" s="147">
        <v>10</v>
      </c>
      <c r="K8" s="147">
        <v>11</v>
      </c>
      <c r="L8" s="147">
        <v>12</v>
      </c>
      <c r="M8" s="147">
        <v>13</v>
      </c>
      <c r="N8" s="147">
        <v>14</v>
      </c>
      <c r="O8" s="147">
        <v>15</v>
      </c>
      <c r="P8" s="147">
        <v>16</v>
      </c>
      <c r="Q8" s="147">
        <v>17</v>
      </c>
      <c r="R8" s="147">
        <v>18</v>
      </c>
      <c r="S8" s="147">
        <v>19</v>
      </c>
      <c r="T8" s="147">
        <v>20</v>
      </c>
      <c r="U8" s="147">
        <v>21</v>
      </c>
      <c r="V8" s="147">
        <v>22</v>
      </c>
      <c r="W8" s="147">
        <v>23</v>
      </c>
    </row>
    <row r="9" ht="22.5" customHeight="1" spans="1:23">
      <c r="A9" s="148" t="s">
        <v>262</v>
      </c>
      <c r="B9" s="148"/>
      <c r="C9" s="148"/>
      <c r="D9" s="149"/>
      <c r="E9" s="149"/>
      <c r="F9" s="149"/>
      <c r="G9" s="149"/>
      <c r="H9" s="149"/>
      <c r="I9" s="23">
        <v>80000</v>
      </c>
      <c r="J9" s="23">
        <v>80000</v>
      </c>
      <c r="K9" s="23">
        <v>80000</v>
      </c>
      <c r="L9" s="23"/>
      <c r="M9" s="23"/>
      <c r="N9" s="153"/>
      <c r="O9" s="153"/>
      <c r="P9" s="153"/>
      <c r="Q9" s="23"/>
      <c r="R9" s="23"/>
      <c r="S9" s="23"/>
      <c r="T9" s="23"/>
      <c r="U9" s="113"/>
      <c r="V9" s="23"/>
      <c r="W9" s="23"/>
    </row>
    <row r="10" ht="22.5" customHeight="1" spans="1:23">
      <c r="A10" s="149" t="s">
        <v>263</v>
      </c>
      <c r="B10" s="149" t="s">
        <v>264</v>
      </c>
      <c r="C10" s="21" t="s">
        <v>262</v>
      </c>
      <c r="D10" s="149" t="s">
        <v>72</v>
      </c>
      <c r="E10" s="149" t="s">
        <v>89</v>
      </c>
      <c r="F10" s="149" t="s">
        <v>163</v>
      </c>
      <c r="G10" s="149" t="s">
        <v>240</v>
      </c>
      <c r="H10" s="149" t="s">
        <v>241</v>
      </c>
      <c r="I10" s="23">
        <v>80000</v>
      </c>
      <c r="J10" s="23">
        <v>80000</v>
      </c>
      <c r="K10" s="23">
        <v>80000</v>
      </c>
      <c r="L10" s="23"/>
      <c r="M10" s="23"/>
      <c r="N10" s="153"/>
      <c r="O10" s="153"/>
      <c r="P10" s="153"/>
      <c r="Q10" s="23"/>
      <c r="R10" s="23"/>
      <c r="S10" s="23"/>
      <c r="T10" s="23"/>
      <c r="U10" s="113"/>
      <c r="V10" s="23"/>
      <c r="W10" s="23"/>
    </row>
    <row r="11" ht="22.5" customHeight="1" spans="1:23">
      <c r="A11" s="148" t="s">
        <v>265</v>
      </c>
      <c r="B11" s="24"/>
      <c r="C11" s="24"/>
      <c r="D11" s="24"/>
      <c r="E11" s="24"/>
      <c r="F11" s="24"/>
      <c r="G11" s="24"/>
      <c r="H11" s="24"/>
      <c r="I11" s="23">
        <v>120000</v>
      </c>
      <c r="J11" s="23">
        <v>120000</v>
      </c>
      <c r="K11" s="23">
        <v>120000</v>
      </c>
      <c r="L11" s="23"/>
      <c r="M11" s="23"/>
      <c r="N11" s="153"/>
      <c r="O11" s="153"/>
      <c r="P11" s="153"/>
      <c r="Q11" s="23"/>
      <c r="R11" s="23"/>
      <c r="S11" s="23"/>
      <c r="T11" s="23"/>
      <c r="U11" s="113"/>
      <c r="V11" s="23"/>
      <c r="W11" s="23"/>
    </row>
    <row r="12" ht="22.5" customHeight="1" spans="1:23">
      <c r="A12" s="149" t="s">
        <v>263</v>
      </c>
      <c r="B12" s="149" t="s">
        <v>266</v>
      </c>
      <c r="C12" s="21" t="s">
        <v>265</v>
      </c>
      <c r="D12" s="149" t="s">
        <v>72</v>
      </c>
      <c r="E12" s="149" t="s">
        <v>89</v>
      </c>
      <c r="F12" s="149" t="s">
        <v>163</v>
      </c>
      <c r="G12" s="149" t="s">
        <v>240</v>
      </c>
      <c r="H12" s="149" t="s">
        <v>241</v>
      </c>
      <c r="I12" s="23">
        <v>120000</v>
      </c>
      <c r="J12" s="23">
        <v>120000</v>
      </c>
      <c r="K12" s="23">
        <v>120000</v>
      </c>
      <c r="L12" s="23"/>
      <c r="M12" s="23"/>
      <c r="N12" s="153"/>
      <c r="O12" s="153"/>
      <c r="P12" s="153"/>
      <c r="Q12" s="23"/>
      <c r="R12" s="23"/>
      <c r="S12" s="23"/>
      <c r="T12" s="23"/>
      <c r="U12" s="113"/>
      <c r="V12" s="23"/>
      <c r="W12" s="23"/>
    </row>
    <row r="13" ht="22.5" customHeight="1" spans="1:23">
      <c r="A13" s="148" t="s">
        <v>267</v>
      </c>
      <c r="B13" s="24"/>
      <c r="C13" s="24"/>
      <c r="D13" s="24"/>
      <c r="E13" s="24"/>
      <c r="F13" s="24"/>
      <c r="G13" s="24"/>
      <c r="H13" s="24"/>
      <c r="I13" s="23">
        <v>540000</v>
      </c>
      <c r="J13" s="23">
        <v>540000</v>
      </c>
      <c r="K13" s="23">
        <v>540000</v>
      </c>
      <c r="L13" s="23"/>
      <c r="M13" s="23"/>
      <c r="N13" s="153"/>
      <c r="O13" s="153"/>
      <c r="P13" s="153"/>
      <c r="Q13" s="23"/>
      <c r="R13" s="23"/>
      <c r="S13" s="23"/>
      <c r="T13" s="23"/>
      <c r="U13" s="113"/>
      <c r="V13" s="23"/>
      <c r="W13" s="23"/>
    </row>
    <row r="14" ht="22.5" customHeight="1" spans="1:23">
      <c r="A14" s="149" t="s">
        <v>263</v>
      </c>
      <c r="B14" s="149" t="s">
        <v>268</v>
      </c>
      <c r="C14" s="21" t="s">
        <v>267</v>
      </c>
      <c r="D14" s="149" t="s">
        <v>72</v>
      </c>
      <c r="E14" s="149" t="s">
        <v>89</v>
      </c>
      <c r="F14" s="149" t="s">
        <v>163</v>
      </c>
      <c r="G14" s="149" t="s">
        <v>269</v>
      </c>
      <c r="H14" s="149" t="s">
        <v>270</v>
      </c>
      <c r="I14" s="23">
        <v>540000</v>
      </c>
      <c r="J14" s="23">
        <v>540000</v>
      </c>
      <c r="K14" s="23">
        <v>540000</v>
      </c>
      <c r="L14" s="23"/>
      <c r="M14" s="23"/>
      <c r="N14" s="153"/>
      <c r="O14" s="153"/>
      <c r="P14" s="153"/>
      <c r="Q14" s="23"/>
      <c r="R14" s="23"/>
      <c r="S14" s="23"/>
      <c r="T14" s="23"/>
      <c r="U14" s="113"/>
      <c r="V14" s="23"/>
      <c r="W14" s="23"/>
    </row>
    <row r="15" ht="22.5" customHeight="1" spans="1:23">
      <c r="A15" s="148" t="s">
        <v>271</v>
      </c>
      <c r="B15" s="24"/>
      <c r="C15" s="24"/>
      <c r="D15" s="24"/>
      <c r="E15" s="24"/>
      <c r="F15" s="24"/>
      <c r="G15" s="24"/>
      <c r="H15" s="24"/>
      <c r="I15" s="23">
        <v>30000</v>
      </c>
      <c r="J15" s="23">
        <v>30000</v>
      </c>
      <c r="K15" s="23">
        <v>30000</v>
      </c>
      <c r="L15" s="23"/>
      <c r="M15" s="23"/>
      <c r="N15" s="153"/>
      <c r="O15" s="153"/>
      <c r="P15" s="153"/>
      <c r="Q15" s="23"/>
      <c r="R15" s="23"/>
      <c r="S15" s="23"/>
      <c r="T15" s="23"/>
      <c r="U15" s="113"/>
      <c r="V15" s="23"/>
      <c r="W15" s="23"/>
    </row>
    <row r="16" ht="22.5" customHeight="1" spans="1:23">
      <c r="A16" s="149" t="s">
        <v>263</v>
      </c>
      <c r="B16" s="149" t="s">
        <v>272</v>
      </c>
      <c r="C16" s="21" t="s">
        <v>271</v>
      </c>
      <c r="D16" s="149" t="s">
        <v>72</v>
      </c>
      <c r="E16" s="149" t="s">
        <v>93</v>
      </c>
      <c r="F16" s="149" t="s">
        <v>165</v>
      </c>
      <c r="G16" s="149" t="s">
        <v>240</v>
      </c>
      <c r="H16" s="149" t="s">
        <v>241</v>
      </c>
      <c r="I16" s="23">
        <v>30000</v>
      </c>
      <c r="J16" s="23">
        <v>30000</v>
      </c>
      <c r="K16" s="23">
        <v>30000</v>
      </c>
      <c r="L16" s="23"/>
      <c r="M16" s="23"/>
      <c r="N16" s="153"/>
      <c r="O16" s="153"/>
      <c r="P16" s="153"/>
      <c r="Q16" s="23"/>
      <c r="R16" s="23"/>
      <c r="S16" s="23"/>
      <c r="T16" s="23"/>
      <c r="U16" s="113"/>
      <c r="V16" s="23"/>
      <c r="W16" s="23"/>
    </row>
    <row r="17" ht="22.5" customHeight="1" spans="1:23">
      <c r="A17" s="148" t="s">
        <v>273</v>
      </c>
      <c r="B17" s="24"/>
      <c r="C17" s="24"/>
      <c r="D17" s="24"/>
      <c r="E17" s="24"/>
      <c r="F17" s="24"/>
      <c r="G17" s="24"/>
      <c r="H17" s="24"/>
      <c r="I17" s="23">
        <v>20000</v>
      </c>
      <c r="J17" s="23">
        <v>20000</v>
      </c>
      <c r="K17" s="23">
        <v>20000</v>
      </c>
      <c r="L17" s="23"/>
      <c r="M17" s="23"/>
      <c r="N17" s="153"/>
      <c r="O17" s="153"/>
      <c r="P17" s="153"/>
      <c r="Q17" s="23"/>
      <c r="R17" s="23"/>
      <c r="S17" s="23"/>
      <c r="T17" s="23"/>
      <c r="U17" s="113"/>
      <c r="V17" s="23"/>
      <c r="W17" s="23"/>
    </row>
    <row r="18" ht="22.5" customHeight="1" spans="1:23">
      <c r="A18" s="149" t="s">
        <v>263</v>
      </c>
      <c r="B18" s="149" t="s">
        <v>274</v>
      </c>
      <c r="C18" s="21" t="s">
        <v>273</v>
      </c>
      <c r="D18" s="149" t="s">
        <v>72</v>
      </c>
      <c r="E18" s="149" t="s">
        <v>89</v>
      </c>
      <c r="F18" s="149" t="s">
        <v>163</v>
      </c>
      <c r="G18" s="149" t="s">
        <v>240</v>
      </c>
      <c r="H18" s="149" t="s">
        <v>241</v>
      </c>
      <c r="I18" s="23">
        <v>20000</v>
      </c>
      <c r="J18" s="23">
        <v>20000</v>
      </c>
      <c r="K18" s="23">
        <v>20000</v>
      </c>
      <c r="L18" s="23"/>
      <c r="M18" s="23"/>
      <c r="N18" s="153"/>
      <c r="O18" s="153"/>
      <c r="P18" s="153"/>
      <c r="Q18" s="23"/>
      <c r="R18" s="23"/>
      <c r="S18" s="23"/>
      <c r="T18" s="23"/>
      <c r="U18" s="113"/>
      <c r="V18" s="23"/>
      <c r="W18" s="23"/>
    </row>
    <row r="19" ht="22.5" customHeight="1" spans="1:23">
      <c r="A19" s="148" t="s">
        <v>275</v>
      </c>
      <c r="B19" s="24"/>
      <c r="C19" s="24"/>
      <c r="D19" s="24"/>
      <c r="E19" s="24"/>
      <c r="F19" s="24"/>
      <c r="G19" s="24"/>
      <c r="H19" s="24"/>
      <c r="I19" s="23">
        <v>100000</v>
      </c>
      <c r="J19" s="23">
        <v>100000</v>
      </c>
      <c r="K19" s="23">
        <v>100000</v>
      </c>
      <c r="L19" s="23"/>
      <c r="M19" s="23"/>
      <c r="N19" s="153"/>
      <c r="O19" s="153"/>
      <c r="P19" s="153"/>
      <c r="Q19" s="23"/>
      <c r="R19" s="23"/>
      <c r="S19" s="23"/>
      <c r="T19" s="23"/>
      <c r="U19" s="113"/>
      <c r="V19" s="23"/>
      <c r="W19" s="23"/>
    </row>
    <row r="20" ht="22.5" customHeight="1" spans="1:23">
      <c r="A20" s="149" t="s">
        <v>263</v>
      </c>
      <c r="B20" s="149" t="s">
        <v>276</v>
      </c>
      <c r="C20" s="21" t="s">
        <v>275</v>
      </c>
      <c r="D20" s="149" t="s">
        <v>72</v>
      </c>
      <c r="E20" s="149" t="s">
        <v>89</v>
      </c>
      <c r="F20" s="149" t="s">
        <v>163</v>
      </c>
      <c r="G20" s="149" t="s">
        <v>240</v>
      </c>
      <c r="H20" s="149" t="s">
        <v>241</v>
      </c>
      <c r="I20" s="23">
        <v>100000</v>
      </c>
      <c r="J20" s="23">
        <v>100000</v>
      </c>
      <c r="K20" s="23">
        <v>100000</v>
      </c>
      <c r="L20" s="23"/>
      <c r="M20" s="23"/>
      <c r="N20" s="153"/>
      <c r="O20" s="153"/>
      <c r="P20" s="153"/>
      <c r="Q20" s="23"/>
      <c r="R20" s="23"/>
      <c r="S20" s="23"/>
      <c r="T20" s="23"/>
      <c r="U20" s="113"/>
      <c r="V20" s="23"/>
      <c r="W20" s="23"/>
    </row>
    <row r="21" ht="22.5" customHeight="1" spans="1:23">
      <c r="A21" s="148" t="s">
        <v>277</v>
      </c>
      <c r="B21" s="24"/>
      <c r="C21" s="24"/>
      <c r="D21" s="24"/>
      <c r="E21" s="24"/>
      <c r="F21" s="24"/>
      <c r="G21" s="24"/>
      <c r="H21" s="24"/>
      <c r="I21" s="23">
        <v>35000</v>
      </c>
      <c r="J21" s="23">
        <v>35000</v>
      </c>
      <c r="K21" s="23">
        <v>35000</v>
      </c>
      <c r="L21" s="23"/>
      <c r="M21" s="23"/>
      <c r="N21" s="153"/>
      <c r="O21" s="153"/>
      <c r="P21" s="153"/>
      <c r="Q21" s="23"/>
      <c r="R21" s="23"/>
      <c r="S21" s="23"/>
      <c r="T21" s="23"/>
      <c r="U21" s="113"/>
      <c r="V21" s="23"/>
      <c r="W21" s="23"/>
    </row>
    <row r="22" ht="22.5" customHeight="1" spans="1:23">
      <c r="A22" s="149" t="s">
        <v>263</v>
      </c>
      <c r="B22" s="149" t="s">
        <v>278</v>
      </c>
      <c r="C22" s="21" t="s">
        <v>277</v>
      </c>
      <c r="D22" s="149" t="s">
        <v>72</v>
      </c>
      <c r="E22" s="149" t="s">
        <v>89</v>
      </c>
      <c r="F22" s="149" t="s">
        <v>163</v>
      </c>
      <c r="G22" s="149" t="s">
        <v>240</v>
      </c>
      <c r="H22" s="149" t="s">
        <v>241</v>
      </c>
      <c r="I22" s="23">
        <v>35000</v>
      </c>
      <c r="J22" s="23">
        <v>35000</v>
      </c>
      <c r="K22" s="23">
        <v>35000</v>
      </c>
      <c r="L22" s="23"/>
      <c r="M22" s="23"/>
      <c r="N22" s="153"/>
      <c r="O22" s="153"/>
      <c r="P22" s="153"/>
      <c r="Q22" s="23"/>
      <c r="R22" s="23"/>
      <c r="S22" s="23"/>
      <c r="T22" s="23"/>
      <c r="U22" s="113"/>
      <c r="V22" s="23"/>
      <c r="W22" s="23"/>
    </row>
    <row r="23" ht="22.5" customHeight="1" spans="1:23">
      <c r="A23" s="148" t="s">
        <v>279</v>
      </c>
      <c r="B23" s="24"/>
      <c r="C23" s="24"/>
      <c r="D23" s="24"/>
      <c r="E23" s="24"/>
      <c r="F23" s="24"/>
      <c r="G23" s="24"/>
      <c r="H23" s="24"/>
      <c r="I23" s="23">
        <v>100000</v>
      </c>
      <c r="J23" s="23">
        <v>100000</v>
      </c>
      <c r="K23" s="23">
        <v>100000</v>
      </c>
      <c r="L23" s="23"/>
      <c r="M23" s="23"/>
      <c r="N23" s="153"/>
      <c r="O23" s="153"/>
      <c r="P23" s="153"/>
      <c r="Q23" s="23"/>
      <c r="R23" s="23"/>
      <c r="S23" s="23"/>
      <c r="T23" s="23"/>
      <c r="U23" s="113"/>
      <c r="V23" s="23"/>
      <c r="W23" s="23"/>
    </row>
    <row r="24" ht="22.5" customHeight="1" spans="1:23">
      <c r="A24" s="149" t="s">
        <v>263</v>
      </c>
      <c r="B24" s="149" t="s">
        <v>280</v>
      </c>
      <c r="C24" s="21" t="s">
        <v>279</v>
      </c>
      <c r="D24" s="149" t="s">
        <v>72</v>
      </c>
      <c r="E24" s="149" t="s">
        <v>89</v>
      </c>
      <c r="F24" s="149" t="s">
        <v>163</v>
      </c>
      <c r="G24" s="149" t="s">
        <v>240</v>
      </c>
      <c r="H24" s="149" t="s">
        <v>241</v>
      </c>
      <c r="I24" s="23">
        <v>100000</v>
      </c>
      <c r="J24" s="23">
        <v>100000</v>
      </c>
      <c r="K24" s="23">
        <v>100000</v>
      </c>
      <c r="L24" s="23"/>
      <c r="M24" s="23"/>
      <c r="N24" s="153"/>
      <c r="O24" s="153"/>
      <c r="P24" s="153"/>
      <c r="Q24" s="23"/>
      <c r="R24" s="23"/>
      <c r="S24" s="23"/>
      <c r="T24" s="23"/>
      <c r="U24" s="113"/>
      <c r="V24" s="23"/>
      <c r="W24" s="23"/>
    </row>
    <row r="25" ht="22.5" customHeight="1" spans="1:23">
      <c r="A25" s="148" t="s">
        <v>281</v>
      </c>
      <c r="B25" s="24"/>
      <c r="C25" s="24"/>
      <c r="D25" s="24"/>
      <c r="E25" s="24"/>
      <c r="F25" s="24"/>
      <c r="G25" s="24"/>
      <c r="H25" s="24"/>
      <c r="I25" s="23">
        <v>26208</v>
      </c>
      <c r="J25" s="23">
        <v>26208</v>
      </c>
      <c r="K25" s="23">
        <v>26208</v>
      </c>
      <c r="L25" s="23"/>
      <c r="M25" s="23"/>
      <c r="N25" s="153"/>
      <c r="O25" s="153"/>
      <c r="P25" s="153"/>
      <c r="Q25" s="23"/>
      <c r="R25" s="23"/>
      <c r="S25" s="23"/>
      <c r="T25" s="23"/>
      <c r="U25" s="113"/>
      <c r="V25" s="23"/>
      <c r="W25" s="23"/>
    </row>
    <row r="26" ht="22.5" customHeight="1" spans="1:23">
      <c r="A26" s="149" t="s">
        <v>282</v>
      </c>
      <c r="B26" s="149" t="s">
        <v>283</v>
      </c>
      <c r="C26" s="21" t="s">
        <v>281</v>
      </c>
      <c r="D26" s="149" t="s">
        <v>72</v>
      </c>
      <c r="E26" s="149" t="s">
        <v>100</v>
      </c>
      <c r="F26" s="149" t="s">
        <v>169</v>
      </c>
      <c r="G26" s="149" t="s">
        <v>284</v>
      </c>
      <c r="H26" s="149" t="s">
        <v>285</v>
      </c>
      <c r="I26" s="23">
        <v>26208</v>
      </c>
      <c r="J26" s="23">
        <v>26208</v>
      </c>
      <c r="K26" s="23">
        <v>26208</v>
      </c>
      <c r="L26" s="23"/>
      <c r="M26" s="23"/>
      <c r="N26" s="153"/>
      <c r="O26" s="153"/>
      <c r="P26" s="153"/>
      <c r="Q26" s="23"/>
      <c r="R26" s="23"/>
      <c r="S26" s="23"/>
      <c r="T26" s="23"/>
      <c r="U26" s="113"/>
      <c r="V26" s="23"/>
      <c r="W26" s="23"/>
    </row>
    <row r="27" ht="22.5" customHeight="1" spans="1:23">
      <c r="A27" s="148" t="s">
        <v>286</v>
      </c>
      <c r="B27" s="24"/>
      <c r="C27" s="24"/>
      <c r="D27" s="24"/>
      <c r="E27" s="24"/>
      <c r="F27" s="24"/>
      <c r="G27" s="24"/>
      <c r="H27" s="24"/>
      <c r="I27" s="23">
        <v>259680</v>
      </c>
      <c r="J27" s="23">
        <v>259680</v>
      </c>
      <c r="K27" s="23">
        <v>259680</v>
      </c>
      <c r="L27" s="23"/>
      <c r="M27" s="23"/>
      <c r="N27" s="153"/>
      <c r="O27" s="153"/>
      <c r="P27" s="153"/>
      <c r="Q27" s="23"/>
      <c r="R27" s="23"/>
      <c r="S27" s="23"/>
      <c r="T27" s="23"/>
      <c r="U27" s="113"/>
      <c r="V27" s="23"/>
      <c r="W27" s="23"/>
    </row>
    <row r="28" ht="22.5" customHeight="1" spans="1:23">
      <c r="A28" s="149" t="s">
        <v>282</v>
      </c>
      <c r="B28" s="149" t="s">
        <v>287</v>
      </c>
      <c r="C28" s="21" t="s">
        <v>286</v>
      </c>
      <c r="D28" s="149" t="s">
        <v>72</v>
      </c>
      <c r="E28" s="149" t="s">
        <v>93</v>
      </c>
      <c r="F28" s="149" t="s">
        <v>165</v>
      </c>
      <c r="G28" s="149" t="s">
        <v>284</v>
      </c>
      <c r="H28" s="149" t="s">
        <v>285</v>
      </c>
      <c r="I28" s="23">
        <v>259680</v>
      </c>
      <c r="J28" s="23">
        <v>259680</v>
      </c>
      <c r="K28" s="23">
        <v>259680</v>
      </c>
      <c r="L28" s="23"/>
      <c r="M28" s="23"/>
      <c r="N28" s="153"/>
      <c r="O28" s="153"/>
      <c r="P28" s="153"/>
      <c r="Q28" s="23"/>
      <c r="R28" s="23"/>
      <c r="S28" s="23"/>
      <c r="T28" s="23"/>
      <c r="U28" s="113"/>
      <c r="V28" s="23"/>
      <c r="W28" s="23"/>
    </row>
    <row r="29" ht="22.5" customHeight="1" spans="1:23">
      <c r="A29" s="35" t="s">
        <v>112</v>
      </c>
      <c r="B29" s="36"/>
      <c r="C29" s="36"/>
      <c r="D29" s="36"/>
      <c r="E29" s="36"/>
      <c r="F29" s="36"/>
      <c r="G29" s="36"/>
      <c r="H29" s="37"/>
      <c r="I29" s="23">
        <v>1310888</v>
      </c>
      <c r="J29" s="23">
        <v>1310888</v>
      </c>
      <c r="K29" s="154">
        <v>1310888</v>
      </c>
      <c r="L29" s="23"/>
      <c r="M29" s="23"/>
      <c r="N29" s="153"/>
      <c r="O29" s="153"/>
      <c r="P29" s="153"/>
      <c r="Q29" s="23"/>
      <c r="R29" s="23"/>
      <c r="S29" s="23"/>
      <c r="T29" s="23"/>
      <c r="U29" s="156"/>
      <c r="V29" s="23"/>
      <c r="W29" s="23"/>
    </row>
  </sheetData>
  <mergeCells count="39">
    <mergeCell ref="A2:W2"/>
    <mergeCell ref="A3:H3"/>
    <mergeCell ref="J4:M4"/>
    <mergeCell ref="N4:P4"/>
    <mergeCell ref="R4:W4"/>
    <mergeCell ref="A9:C9"/>
    <mergeCell ref="A9:C9"/>
    <mergeCell ref="A11:C11"/>
    <mergeCell ref="A13:C13"/>
    <mergeCell ref="A15:C15"/>
    <mergeCell ref="A17:C17"/>
    <mergeCell ref="A19:C19"/>
    <mergeCell ref="A21:C21"/>
    <mergeCell ref="A23:C23"/>
    <mergeCell ref="A25:C25"/>
    <mergeCell ref="A27:C27"/>
    <mergeCell ref="A29:H2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7"/>
  <sheetViews>
    <sheetView showZeros="0" tabSelected="1" topLeftCell="A21" workbookViewId="0">
      <selection activeCell="B43" sqref="B43"/>
    </sheetView>
  </sheetViews>
  <sheetFormatPr defaultColWidth="10.7166666666667" defaultRowHeight="12" customHeight="1"/>
  <cols>
    <col min="1" max="1" width="40" customWidth="1"/>
    <col min="2" max="2" width="56" customWidth="1"/>
    <col min="3" max="5" width="21.275" customWidth="1"/>
    <col min="6" max="6" width="14" customWidth="1"/>
    <col min="7" max="7" width="19.85" customWidth="1"/>
    <col min="8" max="9" width="14" customWidth="1"/>
    <col min="10" max="10" width="32.1416666666667" customWidth="1"/>
  </cols>
  <sheetData>
    <row r="1" ht="15" customHeight="1" spans="10:10">
      <c r="J1" s="103" t="s">
        <v>288</v>
      </c>
    </row>
    <row r="2" ht="36.75" customHeight="1" spans="1:10">
      <c r="A2" s="4" t="s">
        <v>289</v>
      </c>
      <c r="B2" s="5"/>
      <c r="C2" s="5"/>
      <c r="D2" s="5"/>
      <c r="E2" s="5"/>
      <c r="F2" s="67"/>
      <c r="G2" s="5"/>
      <c r="H2" s="67"/>
      <c r="I2" s="67"/>
      <c r="J2" s="5"/>
    </row>
    <row r="3" ht="17.25" customHeight="1" spans="1:2">
      <c r="A3" s="57" t="str">
        <f>"单位名称："&amp;"中国共产党维西傈僳族自治县委员会宣传部"</f>
        <v>单位名称：中国共产党维西傈僳族自治县委员会宣传部</v>
      </c>
      <c r="B3" s="58"/>
    </row>
    <row r="4" ht="44.25" customHeight="1" spans="1:10">
      <c r="A4" s="48" t="s">
        <v>290</v>
      </c>
      <c r="B4" s="48" t="s">
        <v>291</v>
      </c>
      <c r="C4" s="48" t="s">
        <v>292</v>
      </c>
      <c r="D4" s="48" t="s">
        <v>293</v>
      </c>
      <c r="E4" s="48" t="s">
        <v>294</v>
      </c>
      <c r="F4" s="59" t="s">
        <v>295</v>
      </c>
      <c r="G4" s="48" t="s">
        <v>296</v>
      </c>
      <c r="H4" s="59" t="s">
        <v>297</v>
      </c>
      <c r="I4" s="59" t="s">
        <v>298</v>
      </c>
      <c r="J4" s="48" t="s">
        <v>299</v>
      </c>
    </row>
    <row r="5" ht="19.5" customHeight="1" spans="1:10">
      <c r="A5" s="141">
        <v>1</v>
      </c>
      <c r="B5" s="141">
        <v>2</v>
      </c>
      <c r="C5" s="141">
        <v>3</v>
      </c>
      <c r="D5" s="141">
        <v>4</v>
      </c>
      <c r="E5" s="141">
        <v>5</v>
      </c>
      <c r="F5" s="141">
        <v>6</v>
      </c>
      <c r="G5" s="141">
        <v>7</v>
      </c>
      <c r="H5" s="141">
        <v>8</v>
      </c>
      <c r="I5" s="141">
        <v>9</v>
      </c>
      <c r="J5" s="141">
        <v>10</v>
      </c>
    </row>
    <row r="6" ht="22.5" customHeight="1" spans="1:10">
      <c r="A6" s="142" t="s">
        <v>72</v>
      </c>
      <c r="B6" s="60"/>
      <c r="C6" s="60"/>
      <c r="D6" s="60"/>
      <c r="E6" s="142"/>
      <c r="F6" s="60"/>
      <c r="G6" s="142"/>
      <c r="H6" s="60"/>
      <c r="I6" s="60"/>
      <c r="J6" s="142"/>
    </row>
    <row r="7" ht="22.5" customHeight="1" spans="1:10">
      <c r="A7" s="142" t="str">
        <f>"   "&amp;"理论宣讲、外宣、精神文明建设经费"</f>
        <v>   理论宣讲、外宣、精神文明建设经费</v>
      </c>
      <c r="B7" s="143" t="s">
        <v>300</v>
      </c>
      <c r="C7" s="144"/>
      <c r="D7" s="144"/>
      <c r="E7" s="144"/>
      <c r="F7" s="145"/>
      <c r="G7" s="144"/>
      <c r="H7" s="145"/>
      <c r="I7" s="145"/>
      <c r="J7" s="144"/>
    </row>
    <row r="8" ht="22.5" customHeight="1" spans="1:10">
      <c r="A8" s="142"/>
      <c r="B8" s="143"/>
      <c r="C8" s="144" t="s">
        <v>301</v>
      </c>
      <c r="D8" s="144" t="s">
        <v>302</v>
      </c>
      <c r="E8" s="144" t="s">
        <v>303</v>
      </c>
      <c r="F8" s="145" t="s">
        <v>304</v>
      </c>
      <c r="G8" s="144" t="s">
        <v>305</v>
      </c>
      <c r="H8" s="145" t="s">
        <v>306</v>
      </c>
      <c r="I8" s="145" t="s">
        <v>307</v>
      </c>
      <c r="J8" s="144" t="s">
        <v>308</v>
      </c>
    </row>
    <row r="9" ht="22.5" customHeight="1" spans="1:10">
      <c r="A9" s="24"/>
      <c r="B9" s="24"/>
      <c r="C9" s="144" t="s">
        <v>301</v>
      </c>
      <c r="D9" s="144" t="s">
        <v>302</v>
      </c>
      <c r="E9" s="144" t="s">
        <v>309</v>
      </c>
      <c r="F9" s="145" t="s">
        <v>304</v>
      </c>
      <c r="G9" s="144" t="s">
        <v>310</v>
      </c>
      <c r="H9" s="145" t="s">
        <v>306</v>
      </c>
      <c r="I9" s="145" t="s">
        <v>307</v>
      </c>
      <c r="J9" s="144" t="s">
        <v>311</v>
      </c>
    </row>
    <row r="10" ht="22.5" customHeight="1" spans="1:10">
      <c r="A10" s="24"/>
      <c r="B10" s="24"/>
      <c r="C10" s="144" t="s">
        <v>301</v>
      </c>
      <c r="D10" s="144" t="s">
        <v>312</v>
      </c>
      <c r="E10" s="144" t="s">
        <v>313</v>
      </c>
      <c r="F10" s="145" t="s">
        <v>304</v>
      </c>
      <c r="G10" s="144" t="s">
        <v>314</v>
      </c>
      <c r="H10" s="145" t="s">
        <v>315</v>
      </c>
      <c r="I10" s="145" t="s">
        <v>307</v>
      </c>
      <c r="J10" s="144" t="s">
        <v>316</v>
      </c>
    </row>
    <row r="11" ht="22.5" customHeight="1" spans="1:10">
      <c r="A11" s="24"/>
      <c r="B11" s="24"/>
      <c r="C11" s="144" t="s">
        <v>317</v>
      </c>
      <c r="D11" s="144" t="s">
        <v>318</v>
      </c>
      <c r="E11" s="144" t="s">
        <v>319</v>
      </c>
      <c r="F11" s="145" t="s">
        <v>304</v>
      </c>
      <c r="G11" s="144" t="s">
        <v>310</v>
      </c>
      <c r="H11" s="145" t="s">
        <v>320</v>
      </c>
      <c r="I11" s="145" t="s">
        <v>307</v>
      </c>
      <c r="J11" s="144" t="s">
        <v>321</v>
      </c>
    </row>
    <row r="12" ht="22.5" customHeight="1" spans="1:10">
      <c r="A12" s="24"/>
      <c r="B12" s="24"/>
      <c r="C12" s="144" t="s">
        <v>322</v>
      </c>
      <c r="D12" s="144" t="s">
        <v>323</v>
      </c>
      <c r="E12" s="144" t="s">
        <v>324</v>
      </c>
      <c r="F12" s="145" t="s">
        <v>304</v>
      </c>
      <c r="G12" s="144" t="s">
        <v>325</v>
      </c>
      <c r="H12" s="145" t="s">
        <v>320</v>
      </c>
      <c r="I12" s="145" t="s">
        <v>307</v>
      </c>
      <c r="J12" s="144" t="s">
        <v>326</v>
      </c>
    </row>
    <row r="13" ht="22.5" customHeight="1" spans="1:10">
      <c r="A13" s="142" t="str">
        <f>"   "&amp;"宣传部网信工作经费"</f>
        <v>   宣传部网信工作经费</v>
      </c>
      <c r="B13" s="143" t="s">
        <v>327</v>
      </c>
      <c r="C13" s="24"/>
      <c r="D13" s="24"/>
      <c r="E13" s="24"/>
      <c r="F13" s="24"/>
      <c r="G13" s="24"/>
      <c r="H13" s="24"/>
      <c r="I13" s="24"/>
      <c r="J13" s="24"/>
    </row>
    <row r="14" ht="22.5" customHeight="1" spans="1:10">
      <c r="A14" s="24"/>
      <c r="B14" s="24"/>
      <c r="C14" s="144" t="s">
        <v>301</v>
      </c>
      <c r="D14" s="144" t="s">
        <v>302</v>
      </c>
      <c r="E14" s="144" t="s">
        <v>328</v>
      </c>
      <c r="F14" s="145" t="s">
        <v>304</v>
      </c>
      <c r="G14" s="144" t="s">
        <v>329</v>
      </c>
      <c r="H14" s="145" t="s">
        <v>330</v>
      </c>
      <c r="I14" s="145" t="s">
        <v>307</v>
      </c>
      <c r="J14" s="144" t="s">
        <v>331</v>
      </c>
    </row>
    <row r="15" ht="22.5" customHeight="1" spans="1:10">
      <c r="A15" s="24"/>
      <c r="B15" s="24"/>
      <c r="C15" s="144" t="s">
        <v>301</v>
      </c>
      <c r="D15" s="144" t="s">
        <v>302</v>
      </c>
      <c r="E15" s="144" t="s">
        <v>332</v>
      </c>
      <c r="F15" s="145" t="s">
        <v>304</v>
      </c>
      <c r="G15" s="144" t="s">
        <v>333</v>
      </c>
      <c r="H15" s="145" t="s">
        <v>330</v>
      </c>
      <c r="I15" s="145" t="s">
        <v>307</v>
      </c>
      <c r="J15" s="144" t="s">
        <v>334</v>
      </c>
    </row>
    <row r="16" ht="22.5" customHeight="1" spans="1:10">
      <c r="A16" s="24"/>
      <c r="B16" s="24"/>
      <c r="C16" s="144" t="s">
        <v>301</v>
      </c>
      <c r="D16" s="144" t="s">
        <v>312</v>
      </c>
      <c r="E16" s="144" t="s">
        <v>335</v>
      </c>
      <c r="F16" s="145" t="s">
        <v>336</v>
      </c>
      <c r="G16" s="144" t="s">
        <v>314</v>
      </c>
      <c r="H16" s="145" t="s">
        <v>337</v>
      </c>
      <c r="I16" s="145" t="s">
        <v>338</v>
      </c>
      <c r="J16" s="144" t="s">
        <v>339</v>
      </c>
    </row>
    <row r="17" ht="22.5" customHeight="1" spans="1:10">
      <c r="A17" s="24"/>
      <c r="B17" s="24"/>
      <c r="C17" s="144" t="s">
        <v>317</v>
      </c>
      <c r="D17" s="144" t="s">
        <v>318</v>
      </c>
      <c r="E17" s="144" t="s">
        <v>340</v>
      </c>
      <c r="F17" s="145" t="s">
        <v>304</v>
      </c>
      <c r="G17" s="144" t="s">
        <v>341</v>
      </c>
      <c r="H17" s="145" t="s">
        <v>320</v>
      </c>
      <c r="I17" s="145" t="s">
        <v>307</v>
      </c>
      <c r="J17" s="144" t="s">
        <v>342</v>
      </c>
    </row>
    <row r="18" ht="22.5" customHeight="1" spans="1:10">
      <c r="A18" s="24"/>
      <c r="B18" s="24"/>
      <c r="C18" s="144" t="s">
        <v>322</v>
      </c>
      <c r="D18" s="144" t="s">
        <v>323</v>
      </c>
      <c r="E18" s="144" t="s">
        <v>343</v>
      </c>
      <c r="F18" s="145" t="s">
        <v>304</v>
      </c>
      <c r="G18" s="144" t="s">
        <v>344</v>
      </c>
      <c r="H18" s="145" t="s">
        <v>320</v>
      </c>
      <c r="I18" s="145" t="s">
        <v>307</v>
      </c>
      <c r="J18" s="144" t="s">
        <v>345</v>
      </c>
    </row>
    <row r="19" ht="22.5" customHeight="1" spans="1:10">
      <c r="A19" s="142" t="str">
        <f>"   "&amp;"遗属补助项目经费"</f>
        <v>   遗属补助项目经费</v>
      </c>
      <c r="B19" s="143" t="s">
        <v>346</v>
      </c>
      <c r="C19" s="24"/>
      <c r="D19" s="24"/>
      <c r="E19" s="24"/>
      <c r="F19" s="24"/>
      <c r="G19" s="24"/>
      <c r="H19" s="24"/>
      <c r="I19" s="24"/>
      <c r="J19" s="24"/>
    </row>
    <row r="20" ht="22.5" customHeight="1" spans="1:10">
      <c r="A20" s="24"/>
      <c r="B20" s="24"/>
      <c r="C20" s="144" t="s">
        <v>301</v>
      </c>
      <c r="D20" s="144" t="s">
        <v>302</v>
      </c>
      <c r="E20" s="144" t="s">
        <v>347</v>
      </c>
      <c r="F20" s="145" t="s">
        <v>336</v>
      </c>
      <c r="G20" s="144" t="s">
        <v>158</v>
      </c>
      <c r="H20" s="145" t="s">
        <v>348</v>
      </c>
      <c r="I20" s="145" t="s">
        <v>307</v>
      </c>
      <c r="J20" s="144" t="s">
        <v>349</v>
      </c>
    </row>
    <row r="21" ht="22.5" customHeight="1" spans="1:10">
      <c r="A21" s="24"/>
      <c r="B21" s="24"/>
      <c r="C21" s="144" t="s">
        <v>301</v>
      </c>
      <c r="D21" s="144" t="s">
        <v>302</v>
      </c>
      <c r="E21" s="144" t="s">
        <v>350</v>
      </c>
      <c r="F21" s="145" t="s">
        <v>336</v>
      </c>
      <c r="G21" s="144" t="s">
        <v>351</v>
      </c>
      <c r="H21" s="145" t="s">
        <v>352</v>
      </c>
      <c r="I21" s="145" t="s">
        <v>307</v>
      </c>
      <c r="J21" s="144" t="s">
        <v>353</v>
      </c>
    </row>
    <row r="22" ht="22.5" customHeight="1" spans="1:10">
      <c r="A22" s="24"/>
      <c r="B22" s="24"/>
      <c r="C22" s="144" t="s">
        <v>301</v>
      </c>
      <c r="D22" s="144" t="s">
        <v>312</v>
      </c>
      <c r="E22" s="144" t="s">
        <v>354</v>
      </c>
      <c r="F22" s="145" t="s">
        <v>336</v>
      </c>
      <c r="G22" s="144" t="s">
        <v>355</v>
      </c>
      <c r="H22" s="145" t="s">
        <v>356</v>
      </c>
      <c r="I22" s="145" t="s">
        <v>307</v>
      </c>
      <c r="J22" s="144" t="s">
        <v>357</v>
      </c>
    </row>
    <row r="23" ht="22.5" customHeight="1" spans="1:10">
      <c r="A23" s="24"/>
      <c r="B23" s="24"/>
      <c r="C23" s="144" t="s">
        <v>317</v>
      </c>
      <c r="D23" s="144" t="s">
        <v>318</v>
      </c>
      <c r="E23" s="144" t="s">
        <v>358</v>
      </c>
      <c r="F23" s="145" t="s">
        <v>336</v>
      </c>
      <c r="G23" s="144" t="s">
        <v>314</v>
      </c>
      <c r="H23" s="145" t="s">
        <v>337</v>
      </c>
      <c r="I23" s="145" t="s">
        <v>338</v>
      </c>
      <c r="J23" s="144" t="s">
        <v>359</v>
      </c>
    </row>
    <row r="24" ht="22.5" customHeight="1" spans="1:10">
      <c r="A24" s="24"/>
      <c r="B24" s="24"/>
      <c r="C24" s="144" t="s">
        <v>322</v>
      </c>
      <c r="D24" s="144" t="s">
        <v>323</v>
      </c>
      <c r="E24" s="144" t="s">
        <v>360</v>
      </c>
      <c r="F24" s="145" t="s">
        <v>304</v>
      </c>
      <c r="G24" s="144" t="s">
        <v>325</v>
      </c>
      <c r="H24" s="145" t="s">
        <v>320</v>
      </c>
      <c r="I24" s="145" t="s">
        <v>307</v>
      </c>
      <c r="J24" s="144" t="s">
        <v>361</v>
      </c>
    </row>
    <row r="25" ht="22.5" customHeight="1" spans="1:10">
      <c r="A25" s="142" t="str">
        <f>"   "&amp;"免费电影工作经费"</f>
        <v>   免费电影工作经费</v>
      </c>
      <c r="B25" s="143" t="s">
        <v>362</v>
      </c>
      <c r="C25" s="24"/>
      <c r="D25" s="24"/>
      <c r="E25" s="24"/>
      <c r="F25" s="24"/>
      <c r="G25" s="24"/>
      <c r="H25" s="24"/>
      <c r="I25" s="24"/>
      <c r="J25" s="24"/>
    </row>
    <row r="26" ht="22.5" customHeight="1" spans="1:10">
      <c r="A26" s="24"/>
      <c r="B26" s="24"/>
      <c r="C26" s="144" t="s">
        <v>301</v>
      </c>
      <c r="D26" s="144" t="s">
        <v>302</v>
      </c>
      <c r="E26" s="144" t="s">
        <v>363</v>
      </c>
      <c r="F26" s="145" t="s">
        <v>336</v>
      </c>
      <c r="G26" s="144" t="s">
        <v>364</v>
      </c>
      <c r="H26" s="145" t="s">
        <v>365</v>
      </c>
      <c r="I26" s="145" t="s">
        <v>307</v>
      </c>
      <c r="J26" s="144" t="s">
        <v>366</v>
      </c>
    </row>
    <row r="27" ht="22.5" customHeight="1" spans="1:10">
      <c r="A27" s="24"/>
      <c r="B27" s="24"/>
      <c r="C27" s="144" t="s">
        <v>301</v>
      </c>
      <c r="D27" s="144" t="s">
        <v>302</v>
      </c>
      <c r="E27" s="144" t="s">
        <v>367</v>
      </c>
      <c r="F27" s="145" t="s">
        <v>336</v>
      </c>
      <c r="G27" s="144" t="s">
        <v>368</v>
      </c>
      <c r="H27" s="145" t="s">
        <v>369</v>
      </c>
      <c r="I27" s="145" t="s">
        <v>307</v>
      </c>
      <c r="J27" s="144" t="s">
        <v>370</v>
      </c>
    </row>
    <row r="28" ht="22.5" customHeight="1" spans="1:10">
      <c r="A28" s="24"/>
      <c r="B28" s="24"/>
      <c r="C28" s="144" t="s">
        <v>301</v>
      </c>
      <c r="D28" s="144" t="s">
        <v>312</v>
      </c>
      <c r="E28" s="144" t="s">
        <v>371</v>
      </c>
      <c r="F28" s="145" t="s">
        <v>336</v>
      </c>
      <c r="G28" s="144" t="s">
        <v>314</v>
      </c>
      <c r="H28" s="145" t="s">
        <v>315</v>
      </c>
      <c r="I28" s="145" t="s">
        <v>338</v>
      </c>
      <c r="J28" s="144" t="s">
        <v>372</v>
      </c>
    </row>
    <row r="29" ht="22.5" customHeight="1" spans="1:10">
      <c r="A29" s="24"/>
      <c r="B29" s="24"/>
      <c r="C29" s="144" t="s">
        <v>317</v>
      </c>
      <c r="D29" s="144" t="s">
        <v>318</v>
      </c>
      <c r="E29" s="144" t="s">
        <v>373</v>
      </c>
      <c r="F29" s="145" t="s">
        <v>336</v>
      </c>
      <c r="G29" s="144" t="s">
        <v>374</v>
      </c>
      <c r="H29" s="145" t="s">
        <v>320</v>
      </c>
      <c r="I29" s="145" t="s">
        <v>307</v>
      </c>
      <c r="J29" s="144" t="s">
        <v>375</v>
      </c>
    </row>
    <row r="30" ht="22.5" customHeight="1" spans="1:10">
      <c r="A30" s="24"/>
      <c r="B30" s="24"/>
      <c r="C30" s="144" t="s">
        <v>322</v>
      </c>
      <c r="D30" s="144" t="s">
        <v>323</v>
      </c>
      <c r="E30" s="144" t="s">
        <v>324</v>
      </c>
      <c r="F30" s="145" t="s">
        <v>304</v>
      </c>
      <c r="G30" s="144" t="s">
        <v>344</v>
      </c>
      <c r="H30" s="145" t="s">
        <v>320</v>
      </c>
      <c r="I30" s="145" t="s">
        <v>338</v>
      </c>
      <c r="J30" s="144" t="s">
        <v>376</v>
      </c>
    </row>
    <row r="31" ht="22.5" customHeight="1" spans="1:10">
      <c r="A31" s="142" t="str">
        <f>"   "&amp;"中共维西县委宣传部乡镇及社区老放映员生活补助经费"</f>
        <v>   中共维西县委宣传部乡镇及社区老放映员生活补助经费</v>
      </c>
      <c r="B31" s="143" t="s">
        <v>377</v>
      </c>
      <c r="C31" s="24"/>
      <c r="D31" s="24"/>
      <c r="E31" s="24"/>
      <c r="F31" s="24"/>
      <c r="G31" s="24"/>
      <c r="H31" s="24"/>
      <c r="I31" s="24"/>
      <c r="J31" s="24"/>
    </row>
    <row r="32" ht="22.5" customHeight="1" spans="1:10">
      <c r="A32" s="24"/>
      <c r="B32" s="24"/>
      <c r="C32" s="144" t="s">
        <v>301</v>
      </c>
      <c r="D32" s="144" t="s">
        <v>302</v>
      </c>
      <c r="E32" s="144" t="s">
        <v>378</v>
      </c>
      <c r="F32" s="145" t="s">
        <v>336</v>
      </c>
      <c r="G32" s="144" t="s">
        <v>379</v>
      </c>
      <c r="H32" s="145" t="s">
        <v>348</v>
      </c>
      <c r="I32" s="145" t="s">
        <v>307</v>
      </c>
      <c r="J32" s="144" t="s">
        <v>380</v>
      </c>
    </row>
    <row r="33" ht="22.5" customHeight="1" spans="1:10">
      <c r="A33" s="24"/>
      <c r="B33" s="24"/>
      <c r="C33" s="144" t="s">
        <v>301</v>
      </c>
      <c r="D33" s="144" t="s">
        <v>302</v>
      </c>
      <c r="E33" s="144" t="s">
        <v>381</v>
      </c>
      <c r="F33" s="145" t="s">
        <v>336</v>
      </c>
      <c r="G33" s="144" t="s">
        <v>382</v>
      </c>
      <c r="H33" s="145" t="s">
        <v>352</v>
      </c>
      <c r="I33" s="145" t="s">
        <v>307</v>
      </c>
      <c r="J33" s="144" t="s">
        <v>383</v>
      </c>
    </row>
    <row r="34" ht="22.5" customHeight="1" spans="1:10">
      <c r="A34" s="24"/>
      <c r="B34" s="24"/>
      <c r="C34" s="144" t="s">
        <v>301</v>
      </c>
      <c r="D34" s="144" t="s">
        <v>312</v>
      </c>
      <c r="E34" s="144" t="s">
        <v>384</v>
      </c>
      <c r="F34" s="145" t="s">
        <v>336</v>
      </c>
      <c r="G34" s="144" t="s">
        <v>314</v>
      </c>
      <c r="H34" s="145" t="s">
        <v>315</v>
      </c>
      <c r="I34" s="145" t="s">
        <v>307</v>
      </c>
      <c r="J34" s="144" t="s">
        <v>384</v>
      </c>
    </row>
    <row r="35" ht="22.5" customHeight="1" spans="1:10">
      <c r="A35" s="24"/>
      <c r="B35" s="24"/>
      <c r="C35" s="144" t="s">
        <v>317</v>
      </c>
      <c r="D35" s="144" t="s">
        <v>318</v>
      </c>
      <c r="E35" s="144" t="s">
        <v>385</v>
      </c>
      <c r="F35" s="145" t="s">
        <v>304</v>
      </c>
      <c r="G35" s="144" t="s">
        <v>386</v>
      </c>
      <c r="H35" s="145" t="s">
        <v>320</v>
      </c>
      <c r="I35" s="145" t="s">
        <v>307</v>
      </c>
      <c r="J35" s="144" t="s">
        <v>385</v>
      </c>
    </row>
    <row r="36" ht="22.5" customHeight="1" spans="1:10">
      <c r="A36" s="24"/>
      <c r="B36" s="24"/>
      <c r="C36" s="144" t="s">
        <v>322</v>
      </c>
      <c r="D36" s="144" t="s">
        <v>323</v>
      </c>
      <c r="E36" s="144" t="s">
        <v>387</v>
      </c>
      <c r="F36" s="145" t="s">
        <v>304</v>
      </c>
      <c r="G36" s="144" t="s">
        <v>325</v>
      </c>
      <c r="H36" s="145" t="s">
        <v>320</v>
      </c>
      <c r="I36" s="145" t="s">
        <v>307</v>
      </c>
      <c r="J36" s="144" t="s">
        <v>387</v>
      </c>
    </row>
    <row r="37" ht="22.5" customHeight="1" spans="1:10">
      <c r="A37" s="142" t="str">
        <f>"   "&amp;"县委网信办互联网行业党委工作经费"</f>
        <v>   县委网信办互联网行业党委工作经费</v>
      </c>
      <c r="B37" s="143" t="s">
        <v>388</v>
      </c>
      <c r="C37" s="24"/>
      <c r="D37" s="24"/>
      <c r="E37" s="24"/>
      <c r="F37" s="24"/>
      <c r="G37" s="24"/>
      <c r="H37" s="24"/>
      <c r="I37" s="24"/>
      <c r="J37" s="24"/>
    </row>
    <row r="38" ht="22.5" customHeight="1" spans="1:10">
      <c r="A38" s="24"/>
      <c r="B38" s="24"/>
      <c r="C38" s="144" t="s">
        <v>301</v>
      </c>
      <c r="D38" s="144" t="s">
        <v>302</v>
      </c>
      <c r="E38" s="144" t="s">
        <v>389</v>
      </c>
      <c r="F38" s="145" t="s">
        <v>336</v>
      </c>
      <c r="G38" s="144" t="s">
        <v>355</v>
      </c>
      <c r="H38" s="145" t="s">
        <v>390</v>
      </c>
      <c r="I38" s="145" t="s">
        <v>307</v>
      </c>
      <c r="J38" s="144" t="s">
        <v>391</v>
      </c>
    </row>
    <row r="39" ht="22.5" customHeight="1" spans="1:10">
      <c r="A39" s="24"/>
      <c r="B39" s="24"/>
      <c r="C39" s="144" t="s">
        <v>301</v>
      </c>
      <c r="D39" s="144" t="s">
        <v>302</v>
      </c>
      <c r="E39" s="144" t="s">
        <v>392</v>
      </c>
      <c r="F39" s="145" t="s">
        <v>336</v>
      </c>
      <c r="G39" s="144" t="s">
        <v>355</v>
      </c>
      <c r="H39" s="145" t="s">
        <v>390</v>
      </c>
      <c r="I39" s="145" t="s">
        <v>307</v>
      </c>
      <c r="J39" s="144" t="s">
        <v>393</v>
      </c>
    </row>
    <row r="40" ht="22.5" customHeight="1" spans="1:10">
      <c r="A40" s="24"/>
      <c r="B40" s="24"/>
      <c r="C40" s="144" t="s">
        <v>301</v>
      </c>
      <c r="D40" s="144" t="s">
        <v>302</v>
      </c>
      <c r="E40" s="144" t="s">
        <v>394</v>
      </c>
      <c r="F40" s="145" t="s">
        <v>336</v>
      </c>
      <c r="G40" s="144" t="s">
        <v>157</v>
      </c>
      <c r="H40" s="145" t="s">
        <v>390</v>
      </c>
      <c r="I40" s="145" t="s">
        <v>307</v>
      </c>
      <c r="J40" s="144" t="s">
        <v>394</v>
      </c>
    </row>
    <row r="41" ht="22.5" customHeight="1" spans="1:10">
      <c r="A41" s="24"/>
      <c r="B41" s="24"/>
      <c r="C41" s="144" t="s">
        <v>317</v>
      </c>
      <c r="D41" s="144" t="s">
        <v>318</v>
      </c>
      <c r="E41" s="144" t="s">
        <v>395</v>
      </c>
      <c r="F41" s="145" t="s">
        <v>304</v>
      </c>
      <c r="G41" s="144" t="s">
        <v>314</v>
      </c>
      <c r="H41" s="145" t="s">
        <v>337</v>
      </c>
      <c r="I41" s="145" t="s">
        <v>338</v>
      </c>
      <c r="J41" s="144" t="s">
        <v>395</v>
      </c>
    </row>
    <row r="42" ht="22.5" customHeight="1" spans="1:10">
      <c r="A42" s="24"/>
      <c r="B42" s="24"/>
      <c r="C42" s="144" t="s">
        <v>322</v>
      </c>
      <c r="D42" s="144" t="s">
        <v>323</v>
      </c>
      <c r="E42" s="144" t="s">
        <v>396</v>
      </c>
      <c r="F42" s="145" t="s">
        <v>304</v>
      </c>
      <c r="G42" s="144" t="s">
        <v>325</v>
      </c>
      <c r="H42" s="145" t="s">
        <v>320</v>
      </c>
      <c r="I42" s="145" t="s">
        <v>307</v>
      </c>
      <c r="J42" s="144" t="s">
        <v>396</v>
      </c>
    </row>
    <row r="43" ht="22.5" customHeight="1" spans="1:10">
      <c r="A43" s="142" t="str">
        <f>"   "&amp;"县委理论学习中心组工作经费"</f>
        <v>   县委理论学习中心组工作经费</v>
      </c>
      <c r="B43" s="143" t="s">
        <v>397</v>
      </c>
      <c r="C43" s="24"/>
      <c r="D43" s="24"/>
      <c r="E43" s="24"/>
      <c r="F43" s="24"/>
      <c r="G43" s="24"/>
      <c r="H43" s="24"/>
      <c r="I43" s="24"/>
      <c r="J43" s="24"/>
    </row>
    <row r="44" ht="22.5" customHeight="1" spans="1:10">
      <c r="A44" s="24"/>
      <c r="B44" s="24"/>
      <c r="C44" s="144" t="s">
        <v>301</v>
      </c>
      <c r="D44" s="144" t="s">
        <v>302</v>
      </c>
      <c r="E44" s="144" t="s">
        <v>398</v>
      </c>
      <c r="F44" s="145" t="s">
        <v>304</v>
      </c>
      <c r="G44" s="144" t="s">
        <v>368</v>
      </c>
      <c r="H44" s="145" t="s">
        <v>399</v>
      </c>
      <c r="I44" s="145" t="s">
        <v>307</v>
      </c>
      <c r="J44" s="144" t="s">
        <v>400</v>
      </c>
    </row>
    <row r="45" ht="22.5" customHeight="1" spans="1:10">
      <c r="A45" s="24"/>
      <c r="B45" s="24"/>
      <c r="C45" s="144" t="s">
        <v>301</v>
      </c>
      <c r="D45" s="144" t="s">
        <v>302</v>
      </c>
      <c r="E45" s="144" t="s">
        <v>401</v>
      </c>
      <c r="F45" s="145" t="s">
        <v>304</v>
      </c>
      <c r="G45" s="144" t="s">
        <v>158</v>
      </c>
      <c r="H45" s="145" t="s">
        <v>390</v>
      </c>
      <c r="I45" s="145" t="s">
        <v>307</v>
      </c>
      <c r="J45" s="144" t="s">
        <v>402</v>
      </c>
    </row>
    <row r="46" ht="22.5" customHeight="1" spans="1:10">
      <c r="A46" s="24"/>
      <c r="B46" s="24"/>
      <c r="C46" s="144" t="s">
        <v>301</v>
      </c>
      <c r="D46" s="144" t="s">
        <v>312</v>
      </c>
      <c r="E46" s="144" t="s">
        <v>403</v>
      </c>
      <c r="F46" s="145" t="s">
        <v>336</v>
      </c>
      <c r="G46" s="144" t="s">
        <v>404</v>
      </c>
      <c r="H46" s="145" t="s">
        <v>315</v>
      </c>
      <c r="I46" s="145" t="s">
        <v>338</v>
      </c>
      <c r="J46" s="144" t="s">
        <v>405</v>
      </c>
    </row>
    <row r="47" ht="22.5" customHeight="1" spans="1:10">
      <c r="A47" s="24"/>
      <c r="B47" s="24"/>
      <c r="C47" s="144" t="s">
        <v>317</v>
      </c>
      <c r="D47" s="144" t="s">
        <v>318</v>
      </c>
      <c r="E47" s="144" t="s">
        <v>406</v>
      </c>
      <c r="F47" s="145" t="s">
        <v>304</v>
      </c>
      <c r="G47" s="144" t="s">
        <v>407</v>
      </c>
      <c r="H47" s="145" t="s">
        <v>320</v>
      </c>
      <c r="I47" s="145" t="s">
        <v>338</v>
      </c>
      <c r="J47" s="144" t="s">
        <v>408</v>
      </c>
    </row>
    <row r="48" ht="22.5" customHeight="1" spans="1:10">
      <c r="A48" s="24"/>
      <c r="B48" s="24"/>
      <c r="C48" s="144" t="s">
        <v>322</v>
      </c>
      <c r="D48" s="144" t="s">
        <v>323</v>
      </c>
      <c r="E48" s="144" t="s">
        <v>409</v>
      </c>
      <c r="F48" s="145" t="s">
        <v>304</v>
      </c>
      <c r="G48" s="144" t="s">
        <v>325</v>
      </c>
      <c r="H48" s="145" t="s">
        <v>320</v>
      </c>
      <c r="I48" s="145" t="s">
        <v>338</v>
      </c>
      <c r="J48" s="144" t="s">
        <v>410</v>
      </c>
    </row>
    <row r="49" ht="22.5" customHeight="1" spans="1:10">
      <c r="A49" s="142" t="str">
        <f>"   "&amp;"社科联工作经费"</f>
        <v>   社科联工作经费</v>
      </c>
      <c r="B49" s="143" t="s">
        <v>411</v>
      </c>
      <c r="C49" s="24"/>
      <c r="D49" s="24"/>
      <c r="E49" s="24"/>
      <c r="F49" s="24"/>
      <c r="G49" s="24"/>
      <c r="H49" s="24"/>
      <c r="I49" s="24"/>
      <c r="J49" s="24"/>
    </row>
    <row r="50" ht="22.5" customHeight="1" spans="1:10">
      <c r="A50" s="24"/>
      <c r="B50" s="24"/>
      <c r="C50" s="144" t="s">
        <v>301</v>
      </c>
      <c r="D50" s="144" t="s">
        <v>302</v>
      </c>
      <c r="E50" s="144" t="s">
        <v>412</v>
      </c>
      <c r="F50" s="145" t="s">
        <v>336</v>
      </c>
      <c r="G50" s="144" t="s">
        <v>314</v>
      </c>
      <c r="H50" s="145" t="s">
        <v>390</v>
      </c>
      <c r="I50" s="145" t="s">
        <v>307</v>
      </c>
      <c r="J50" s="144" t="s">
        <v>413</v>
      </c>
    </row>
    <row r="51" ht="22.5" customHeight="1" spans="1:10">
      <c r="A51" s="24"/>
      <c r="B51" s="24"/>
      <c r="C51" s="144" t="s">
        <v>301</v>
      </c>
      <c r="D51" s="144" t="s">
        <v>302</v>
      </c>
      <c r="E51" s="144" t="s">
        <v>414</v>
      </c>
      <c r="F51" s="145" t="s">
        <v>336</v>
      </c>
      <c r="G51" s="144" t="s">
        <v>158</v>
      </c>
      <c r="H51" s="145" t="s">
        <v>390</v>
      </c>
      <c r="I51" s="145" t="s">
        <v>307</v>
      </c>
      <c r="J51" s="144" t="s">
        <v>415</v>
      </c>
    </row>
    <row r="52" ht="22.5" customHeight="1" spans="1:10">
      <c r="A52" s="24"/>
      <c r="B52" s="24"/>
      <c r="C52" s="144" t="s">
        <v>301</v>
      </c>
      <c r="D52" s="144" t="s">
        <v>312</v>
      </c>
      <c r="E52" s="144" t="s">
        <v>403</v>
      </c>
      <c r="F52" s="145" t="s">
        <v>336</v>
      </c>
      <c r="G52" s="144" t="s">
        <v>314</v>
      </c>
      <c r="H52" s="145" t="s">
        <v>337</v>
      </c>
      <c r="I52" s="145" t="s">
        <v>338</v>
      </c>
      <c r="J52" s="144" t="s">
        <v>416</v>
      </c>
    </row>
    <row r="53" ht="22.5" customHeight="1" spans="1:10">
      <c r="A53" s="24"/>
      <c r="B53" s="24"/>
      <c r="C53" s="144" t="s">
        <v>317</v>
      </c>
      <c r="D53" s="144" t="s">
        <v>318</v>
      </c>
      <c r="E53" s="144" t="s">
        <v>417</v>
      </c>
      <c r="F53" s="145" t="s">
        <v>336</v>
      </c>
      <c r="G53" s="144" t="s">
        <v>314</v>
      </c>
      <c r="H53" s="145" t="s">
        <v>337</v>
      </c>
      <c r="I53" s="145" t="s">
        <v>338</v>
      </c>
      <c r="J53" s="144" t="s">
        <v>418</v>
      </c>
    </row>
    <row r="54" ht="22.5" customHeight="1" spans="1:10">
      <c r="A54" s="24"/>
      <c r="B54" s="24"/>
      <c r="C54" s="144" t="s">
        <v>322</v>
      </c>
      <c r="D54" s="144" t="s">
        <v>323</v>
      </c>
      <c r="E54" s="144" t="s">
        <v>419</v>
      </c>
      <c r="F54" s="145" t="s">
        <v>304</v>
      </c>
      <c r="G54" s="144" t="s">
        <v>325</v>
      </c>
      <c r="H54" s="145" t="s">
        <v>320</v>
      </c>
      <c r="I54" s="145" t="s">
        <v>307</v>
      </c>
      <c r="J54" s="144" t="s">
        <v>420</v>
      </c>
    </row>
    <row r="55" ht="22.5" customHeight="1" spans="1:10">
      <c r="A55" s="142" t="str">
        <f>"   "&amp;"媒体合作宣传经费"</f>
        <v>   媒体合作宣传经费</v>
      </c>
      <c r="B55" s="143" t="s">
        <v>421</v>
      </c>
      <c r="C55" s="24"/>
      <c r="D55" s="24"/>
      <c r="E55" s="24"/>
      <c r="F55" s="24"/>
      <c r="G55" s="24"/>
      <c r="H55" s="24"/>
      <c r="I55" s="24"/>
      <c r="J55" s="24"/>
    </row>
    <row r="56" ht="22.5" customHeight="1" spans="1:10">
      <c r="A56" s="24"/>
      <c r="B56" s="24"/>
      <c r="C56" s="144" t="s">
        <v>301</v>
      </c>
      <c r="D56" s="144" t="s">
        <v>302</v>
      </c>
      <c r="E56" s="144" t="s">
        <v>422</v>
      </c>
      <c r="F56" s="145" t="s">
        <v>336</v>
      </c>
      <c r="G56" s="144" t="s">
        <v>314</v>
      </c>
      <c r="H56" s="145" t="s">
        <v>423</v>
      </c>
      <c r="I56" s="145" t="s">
        <v>307</v>
      </c>
      <c r="J56" s="144" t="s">
        <v>424</v>
      </c>
    </row>
    <row r="57" ht="22.5" customHeight="1" spans="1:10">
      <c r="A57" s="24"/>
      <c r="B57" s="24"/>
      <c r="C57" s="144" t="s">
        <v>301</v>
      </c>
      <c r="D57" s="144" t="s">
        <v>302</v>
      </c>
      <c r="E57" s="144" t="s">
        <v>425</v>
      </c>
      <c r="F57" s="145" t="s">
        <v>336</v>
      </c>
      <c r="G57" s="144" t="s">
        <v>314</v>
      </c>
      <c r="H57" s="145" t="s">
        <v>423</v>
      </c>
      <c r="I57" s="145" t="s">
        <v>307</v>
      </c>
      <c r="J57" s="144" t="s">
        <v>426</v>
      </c>
    </row>
    <row r="58" ht="22.5" customHeight="1" spans="1:10">
      <c r="A58" s="24"/>
      <c r="B58" s="24"/>
      <c r="C58" s="144" t="s">
        <v>301</v>
      </c>
      <c r="D58" s="144" t="s">
        <v>302</v>
      </c>
      <c r="E58" s="144" t="s">
        <v>427</v>
      </c>
      <c r="F58" s="145" t="s">
        <v>336</v>
      </c>
      <c r="G58" s="144" t="s">
        <v>314</v>
      </c>
      <c r="H58" s="145" t="s">
        <v>423</v>
      </c>
      <c r="I58" s="145" t="s">
        <v>307</v>
      </c>
      <c r="J58" s="144" t="s">
        <v>428</v>
      </c>
    </row>
    <row r="59" ht="22.5" customHeight="1" spans="1:10">
      <c r="A59" s="24"/>
      <c r="B59" s="24"/>
      <c r="C59" s="144" t="s">
        <v>301</v>
      </c>
      <c r="D59" s="144" t="s">
        <v>429</v>
      </c>
      <c r="E59" s="144" t="s">
        <v>430</v>
      </c>
      <c r="F59" s="145" t="s">
        <v>304</v>
      </c>
      <c r="G59" s="144" t="s">
        <v>431</v>
      </c>
      <c r="H59" s="145" t="s">
        <v>330</v>
      </c>
      <c r="I59" s="145" t="s">
        <v>307</v>
      </c>
      <c r="J59" s="144" t="s">
        <v>432</v>
      </c>
    </row>
    <row r="60" ht="22.5" customHeight="1" spans="1:10">
      <c r="A60" s="24"/>
      <c r="B60" s="24"/>
      <c r="C60" s="144" t="s">
        <v>317</v>
      </c>
      <c r="D60" s="144" t="s">
        <v>318</v>
      </c>
      <c r="E60" s="144" t="s">
        <v>433</v>
      </c>
      <c r="F60" s="145" t="s">
        <v>304</v>
      </c>
      <c r="G60" s="144" t="s">
        <v>325</v>
      </c>
      <c r="H60" s="145" t="s">
        <v>320</v>
      </c>
      <c r="I60" s="145" t="s">
        <v>307</v>
      </c>
      <c r="J60" s="144" t="s">
        <v>434</v>
      </c>
    </row>
    <row r="61" ht="22.5" customHeight="1" spans="1:10">
      <c r="A61" s="24"/>
      <c r="B61" s="24"/>
      <c r="C61" s="144" t="s">
        <v>322</v>
      </c>
      <c r="D61" s="144" t="s">
        <v>323</v>
      </c>
      <c r="E61" s="144" t="s">
        <v>435</v>
      </c>
      <c r="F61" s="145" t="s">
        <v>304</v>
      </c>
      <c r="G61" s="144" t="s">
        <v>325</v>
      </c>
      <c r="H61" s="145" t="s">
        <v>320</v>
      </c>
      <c r="I61" s="145" t="s">
        <v>307</v>
      </c>
      <c r="J61" s="144" t="s">
        <v>436</v>
      </c>
    </row>
    <row r="62" ht="22.5" customHeight="1" spans="1:10">
      <c r="A62" s="142" t="str">
        <f>"   "&amp;"户外广告宣传工作经费"</f>
        <v>   户外广告宣传工作经费</v>
      </c>
      <c r="B62" s="143" t="s">
        <v>437</v>
      </c>
      <c r="C62" s="24"/>
      <c r="D62" s="24"/>
      <c r="E62" s="24"/>
      <c r="F62" s="24"/>
      <c r="G62" s="24"/>
      <c r="H62" s="24"/>
      <c r="I62" s="24"/>
      <c r="J62" s="24"/>
    </row>
    <row r="63" ht="22.5" customHeight="1" spans="1:10">
      <c r="A63" s="24"/>
      <c r="B63" s="24"/>
      <c r="C63" s="144" t="s">
        <v>301</v>
      </c>
      <c r="D63" s="144" t="s">
        <v>302</v>
      </c>
      <c r="E63" s="144" t="s">
        <v>438</v>
      </c>
      <c r="F63" s="145" t="s">
        <v>336</v>
      </c>
      <c r="G63" s="144" t="s">
        <v>439</v>
      </c>
      <c r="H63" s="145" t="s">
        <v>390</v>
      </c>
      <c r="I63" s="145" t="s">
        <v>307</v>
      </c>
      <c r="J63" s="144" t="s">
        <v>440</v>
      </c>
    </row>
    <row r="64" ht="22.5" customHeight="1" spans="1:10">
      <c r="A64" s="24"/>
      <c r="B64" s="24"/>
      <c r="C64" s="144" t="s">
        <v>301</v>
      </c>
      <c r="D64" s="144" t="s">
        <v>302</v>
      </c>
      <c r="E64" s="144" t="s">
        <v>441</v>
      </c>
      <c r="F64" s="145" t="s">
        <v>336</v>
      </c>
      <c r="G64" s="144" t="s">
        <v>368</v>
      </c>
      <c r="H64" s="145" t="s">
        <v>369</v>
      </c>
      <c r="I64" s="145" t="s">
        <v>307</v>
      </c>
      <c r="J64" s="144" t="s">
        <v>442</v>
      </c>
    </row>
    <row r="65" ht="22.5" customHeight="1" spans="1:10">
      <c r="A65" s="24"/>
      <c r="B65" s="24"/>
      <c r="C65" s="144" t="s">
        <v>301</v>
      </c>
      <c r="D65" s="144" t="s">
        <v>429</v>
      </c>
      <c r="E65" s="144" t="s">
        <v>443</v>
      </c>
      <c r="F65" s="145" t="s">
        <v>304</v>
      </c>
      <c r="G65" s="144" t="s">
        <v>444</v>
      </c>
      <c r="H65" s="145" t="s">
        <v>320</v>
      </c>
      <c r="I65" s="145" t="s">
        <v>307</v>
      </c>
      <c r="J65" s="144" t="s">
        <v>445</v>
      </c>
    </row>
    <row r="66" ht="22.5" customHeight="1" spans="1:10">
      <c r="A66" s="24"/>
      <c r="B66" s="24"/>
      <c r="C66" s="144" t="s">
        <v>317</v>
      </c>
      <c r="D66" s="144" t="s">
        <v>318</v>
      </c>
      <c r="E66" s="144" t="s">
        <v>446</v>
      </c>
      <c r="F66" s="145" t="s">
        <v>304</v>
      </c>
      <c r="G66" s="144" t="s">
        <v>386</v>
      </c>
      <c r="H66" s="145" t="s">
        <v>320</v>
      </c>
      <c r="I66" s="145" t="s">
        <v>307</v>
      </c>
      <c r="J66" s="144" t="s">
        <v>447</v>
      </c>
    </row>
    <row r="67" ht="22.5" customHeight="1" spans="1:10">
      <c r="A67" s="24"/>
      <c r="B67" s="24"/>
      <c r="C67" s="144" t="s">
        <v>322</v>
      </c>
      <c r="D67" s="144" t="s">
        <v>323</v>
      </c>
      <c r="E67" s="144" t="s">
        <v>448</v>
      </c>
      <c r="F67" s="145" t="s">
        <v>304</v>
      </c>
      <c r="G67" s="144" t="s">
        <v>444</v>
      </c>
      <c r="H67" s="145" t="s">
        <v>320</v>
      </c>
      <c r="I67" s="145" t="s">
        <v>307</v>
      </c>
      <c r="J67" s="144" t="s">
        <v>324</v>
      </c>
    </row>
  </sheetData>
  <mergeCells count="2">
    <mergeCell ref="A2:J2"/>
    <mergeCell ref="A3:H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付志英</cp:lastModifiedBy>
  <dcterms:created xsi:type="dcterms:W3CDTF">2026-02-03T08:21:00Z</dcterms:created>
  <dcterms:modified xsi:type="dcterms:W3CDTF">2026-05-25T02:18:17Z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D37FA2F2AF664A7B83A74BF51E3BB2A5_13</vt:lpwstr>
  </property>
  <property fmtid="{D5CDD505-2E9C-101B-9397-08002B2CF9AE}" pid="3" name="KSOProductBuildVer">
    <vt:lpwstr>2052-12.1.0.15358</vt:lpwstr>
  </property>
  <property fmtid="{D5CDD505-2E9C-101B-9397-08002B2CF9AE}" pid="4" name="CalculationRule">
    <vt:i4>0</vt:i4>
  </property>
</Properties>
</file>